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0" documentId="13_ncr:1_{7D1C2FBA-8FC7-4B4D-A5E8-AEE6232F647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TR Details" sheetId="15" r:id="rId1"/>
    <sheet name="BOQ" sheetId="12" r:id="rId2"/>
  </sheets>
  <externalReferences>
    <externalReference r:id="rId3"/>
  </externalReferences>
  <definedNames>
    <definedName name="_xlnm.Print_Area" localSheetId="1">BOQ!$A$1:$D$33</definedName>
    <definedName name="_xlnm.Print_Area" localSheetId="0">'TR Details'!$A$1:$V$41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2" l="1"/>
  <c r="D53" i="12"/>
  <c r="D52" i="12"/>
  <c r="D51" i="12"/>
  <c r="D50" i="12"/>
  <c r="A50" i="12"/>
  <c r="A49" i="12"/>
  <c r="D43" i="12"/>
  <c r="A35" i="12"/>
  <c r="D20" i="12"/>
  <c r="A5" i="12"/>
  <c r="S31" i="15" l="1"/>
  <c r="S32" i="15" s="1"/>
  <c r="S34" i="15" s="1"/>
  <c r="U27" i="15"/>
  <c r="T25" i="15"/>
  <c r="V24" i="15"/>
  <c r="V25" i="15" s="1"/>
  <c r="U24" i="15"/>
  <c r="U25" i="15" s="1"/>
  <c r="B24" i="15"/>
  <c r="U16" i="15"/>
  <c r="T14" i="15"/>
  <c r="V13" i="15"/>
  <c r="R13" i="15"/>
  <c r="U13" i="15" s="1"/>
  <c r="B13" i="15"/>
  <c r="V12" i="15"/>
  <c r="R12" i="15"/>
  <c r="U12" i="15" s="1"/>
  <c r="B12" i="15"/>
  <c r="V11" i="15"/>
  <c r="R11" i="15"/>
  <c r="U11" i="15" s="1"/>
  <c r="B11" i="15"/>
  <c r="V14" i="15" l="1"/>
  <c r="U14" i="15"/>
  <c r="U17" i="15" s="1"/>
  <c r="U28" i="15"/>
  <c r="S33" i="15" s="1"/>
  <c r="S35" i="15"/>
  <c r="S36" i="15" s="1"/>
  <c r="S38" i="15" l="1"/>
  <c r="S37" i="15"/>
</calcChain>
</file>

<file path=xl/sharedStrings.xml><?xml version="1.0" encoding="utf-8"?>
<sst xmlns="http://schemas.openxmlformats.org/spreadsheetml/2006/main" count="222" uniqueCount="150">
  <si>
    <t xml:space="preserve"> </t>
  </si>
  <si>
    <t>SR. NO.</t>
  </si>
  <si>
    <t>I</t>
  </si>
  <si>
    <t>Delivery Time:-</t>
  </si>
  <si>
    <t xml:space="preserve">II </t>
  </si>
  <si>
    <t>ANCILLARY JOB</t>
  </si>
  <si>
    <t>Mtr</t>
  </si>
  <si>
    <t>i)</t>
  </si>
  <si>
    <t xml:space="preserve">Space Description </t>
  </si>
  <si>
    <t>Floor</t>
  </si>
  <si>
    <t>Area To be Airconditioned</t>
  </si>
  <si>
    <t>Total Height</t>
  </si>
  <si>
    <t>False Ceiling Height</t>
  </si>
  <si>
    <t>Fresh Air</t>
  </si>
  <si>
    <t>Occupancy</t>
  </si>
  <si>
    <t>Electrical Load</t>
  </si>
  <si>
    <t>As per Heatload</t>
  </si>
  <si>
    <t>SHF</t>
  </si>
  <si>
    <t>ADP</t>
  </si>
  <si>
    <t xml:space="preserve">PROPOSED INDOOR UNIT </t>
  </si>
  <si>
    <t>Area TAG</t>
  </si>
  <si>
    <t>(Sq.Ft)</t>
  </si>
  <si>
    <t>(FT)</t>
  </si>
  <si>
    <t>CFM</t>
  </si>
  <si>
    <t>Nos.</t>
  </si>
  <si>
    <t>Lighting Load</t>
  </si>
  <si>
    <t>Eqpt. Load</t>
  </si>
  <si>
    <t>Air Conditioning TR</t>
  </si>
  <si>
    <t>Dehumidifier TR</t>
  </si>
  <si>
    <t>IDU MODEL</t>
  </si>
  <si>
    <t>TYPE</t>
  </si>
  <si>
    <t>TR</t>
  </si>
  <si>
    <t>TOTAL TR</t>
  </si>
  <si>
    <t>Watts</t>
  </si>
  <si>
    <t>Kw</t>
  </si>
  <si>
    <t>Assumtion</t>
  </si>
  <si>
    <t xml:space="preserve">Inside Condition :  24 Deg C , + / -1 Deg C DB </t>
  </si>
  <si>
    <t>RH - Around 55%</t>
  </si>
  <si>
    <t>Out Side Condition  :  43 Deg C DB</t>
  </si>
  <si>
    <t>Lighting Load - 1.0 Watts / Sq.ft</t>
  </si>
  <si>
    <t>Fresh Air - 1 Air change or 7.5cfm per person</t>
  </si>
  <si>
    <t>Equipment Load Considered 100watts / PC.</t>
  </si>
  <si>
    <t xml:space="preserve">Occupancy consider as per Architectural layout </t>
  </si>
  <si>
    <t>Exposed Glass Double Pane inside ventian blind or Roller Shade.</t>
  </si>
  <si>
    <t>For First Floor, Floor below is consider AC &amp; above is Considered  Non AC .</t>
  </si>
  <si>
    <t>ODU (HP)</t>
  </si>
  <si>
    <t>ODU (TR)</t>
  </si>
  <si>
    <t>DIVERSITY</t>
  </si>
  <si>
    <t>Note - Factor 1 needs to be change as per Equvivalent Piping Length &amp; Elevation differance</t>
  </si>
  <si>
    <t>Note - Factor 2  needs to be change as per indoor WBT.</t>
  </si>
  <si>
    <t>A</t>
  </si>
  <si>
    <t>SUPPLY OF OUTDOOR UNIT</t>
  </si>
  <si>
    <t>B</t>
  </si>
  <si>
    <t>SUPPLY OF INDOOR UNIT</t>
  </si>
  <si>
    <t>C</t>
  </si>
  <si>
    <t>D</t>
  </si>
  <si>
    <t>SUPPLY OF REF JOINT</t>
  </si>
  <si>
    <t xml:space="preserve">INSTALLATION OF OUTDOOR UNITS </t>
  </si>
  <si>
    <t>INSTALLATION OF REF JOINT</t>
  </si>
  <si>
    <t>SUB TOTAL PART (I)</t>
  </si>
  <si>
    <t>SUPPLY &amp; INSTALATION CHARGES FOR ODU STAND FOR VRV UNIT</t>
  </si>
  <si>
    <t>E</t>
  </si>
  <si>
    <t>SUPPLY OF ODU CONNECTOR</t>
  </si>
  <si>
    <t>INSTALLATION OF INDOOR UNIT</t>
  </si>
  <si>
    <t>1 TR CONCEALED SPLIT</t>
  </si>
  <si>
    <t>IDU Performance factor</t>
  </si>
  <si>
    <t>QTY.</t>
  </si>
  <si>
    <t>TOTAL CFM</t>
  </si>
  <si>
    <t>4-Way Cassette</t>
  </si>
  <si>
    <t>1.6 TR 4 WAY CASSETTE AC WITH GRILL</t>
  </si>
  <si>
    <t>PROJECT – M/s.Adani GAIMS Library-SF VRV</t>
  </si>
  <si>
    <t>SF</t>
  </si>
  <si>
    <t>ii)</t>
  </si>
  <si>
    <t>iii)</t>
  </si>
  <si>
    <t>3.2 TR 4 WAY CASSETTE AC WITH GRILL</t>
  </si>
  <si>
    <t>F</t>
  </si>
  <si>
    <t>20 HP VRV OUTDOOR UNIT</t>
  </si>
  <si>
    <t>INSTALLATION OF  MULTICONNECTING KIT FOR CONNECTIG 3 ODU</t>
  </si>
  <si>
    <t>DISMANTLING CHARGES OF EXISTING CASSETTE AC</t>
  </si>
  <si>
    <t>System-01</t>
  </si>
  <si>
    <t>System-02</t>
  </si>
  <si>
    <t>HP</t>
  </si>
  <si>
    <t>Diversity</t>
  </si>
  <si>
    <t>Factor 1</t>
  </si>
  <si>
    <t>Derated ODU TR</t>
  </si>
  <si>
    <t>Factor 2</t>
  </si>
  <si>
    <t>Total Nominal IDU TR</t>
  </si>
  <si>
    <t>IDU Capacity @ diversity</t>
  </si>
  <si>
    <t>Total IDU TR as per heatload</t>
  </si>
  <si>
    <t>ok</t>
  </si>
  <si>
    <t>Result</t>
  </si>
  <si>
    <t>2.6 TR 4 WAY CASSETTE AC WITH GRILL</t>
  </si>
  <si>
    <t xml:space="preserve">CHARGES FOR CIVIL WORK LIKE HOLE/CORE CUTTING/JERRY WORK </t>
  </si>
  <si>
    <t>CHARGES FOR SCAFFOLDING</t>
  </si>
  <si>
    <t>CHARGES FOR HYDRA/CRANE REQUIRED FOR LIFTING/SHIFTING OF OUTDOOR UNIT</t>
  </si>
  <si>
    <t>CUSTOMER – M/s.Adani GAIMS Library-SF VRV                                 Annexure - I : Basis Of Design</t>
  </si>
  <si>
    <t>DISMENTLING CHARGES OF EXISTING COPPER PIPE/DRAIN PIPE AND COMMUNICATION CABLE OF SPLIT AC</t>
  </si>
  <si>
    <t>SUPPLY &amp; INSTALATION CHARGES FOR REFRIGERENT THICK HARD / SOFT COPPER PIPING BETWEEN EACH INDOOR &amp; OUTDOOR UNITS WITH NITRILE SLEEVE. MAKE - MANDEV/MEXFLOW/HARIOM MTAL/INDOGO/RR</t>
  </si>
  <si>
    <t>SUPPLY &amp; INSTALATION CHARGES FOR COMMUNICATION CABLE BETWEEN IDU TO ODU,  MAKE- POLYCAB/AVOCAB/RR/FINOLEX</t>
  </si>
  <si>
    <t>SUPPLY &amp; INSTALATION CHARGES FOR REFRIGERANT FOR VRV SYSTEM, MAKE- DUPONT/FREON/HONEYWELL</t>
  </si>
  <si>
    <t>SUPPLY &amp; INSTALATION CHARGES FOR PVC DRAIN PIPING FOR ALL  INDOOR UNIT,  MAKE- SUPREME/PRINCE/FINLOEX</t>
  </si>
  <si>
    <t>R0-09.01.24</t>
  </si>
  <si>
    <t>SUPPLY &amp; INSTALLATION CHARGES OF POWER CABLE WITH CONDUIT PIPE FOR EACH INDOOR UNIT, 3 C X 1.5 SQMM CABLE, MAKE- POLYCAB/AVOCAB/RR/FINOLEX</t>
  </si>
  <si>
    <t>SUPLY &amp; INSTALLATION CHARGES OF CABLE WITH CONDUIT PIPE FOR EARTHING 1C X 2.5 SQMM , MAKE- POLYCAB/AVOCAB/RR/FINOLEX</t>
  </si>
  <si>
    <t>SUPPLY &amp; INSTALLATION OF 63 AMP 4 POLE C -CURVED TYPE RCBO FOR 20 HP ODU UNIT</t>
  </si>
  <si>
    <t>SUPPLY &amp; INSTALLATION OF 25 AMP X 1NOS, 50 AMP X 2 NOS  2 POLE MCB FEEDER  FOR INDOOR UNIT 3 NOS DISCTRIBUTION BOX, C-CURVED MCB</t>
  </si>
  <si>
    <t>SUPPLY &amp; INSTALLATION OF ALL ELECTRICAL FITTING ACCESSORIES LIKE LUGS/GLAND/JOINTS.</t>
  </si>
  <si>
    <t>SUPPLY &amp; INSTALLATION CHARGES OF PERFORATED TYPE TOP COVER CABLE TRAY OF 300 MM X 75 SIZE  (FOR LAYING OF ARMOURED COPPER CABLE )</t>
  </si>
  <si>
    <t>SUPLY &amp; INSTALLATION CHARGES OF 4 C X 10 SQMM COPPER ARMOURED CABLE FOR OUTDOOR UNIT MAKE- POLYCAB/AVOCAB/RR/FINOLEX</t>
  </si>
  <si>
    <t>SUPPLY &amp; INSTALLATION CHARGES OF GI LADDER  TYPE TOP COVER CABLE TRAY OF 300 MM X 75 MM SIZE  (FOR LAYING OF EXPOSED COPPER PIPE ON TERRACE  )</t>
  </si>
  <si>
    <t>SUPPLY &amp; INSTALLATION OF (FOR AREA - 1), 8-WAY SINGLE PHASE DISTRIBUTION BOX WITH 25 AMP X 1NOS INCOMER MCB, 6 AMP X 6 NOS OUTGOING SP MCB, C-CURVED WITH EARTHJING STRIP ARRANGEMENT</t>
  </si>
  <si>
    <t>SUPPLY &amp; INSTALLATION OF  (FOR AREA - 2), 14-WAY SINGLE PHASE DISTRIBUTION BOX WITH 50 AMP X 1NOS INCOMER MCB, 6 AMP X 11  NOS OUTGOING SP MCB, C-CURVED WITH EARTHJING STRIP ARRANGEMENT</t>
  </si>
  <si>
    <t>SUPPLY &amp; INSTALLATION OF FOR AREA - 30, 14-WAY SINGLE PHASE DISTRIBUTION BOX WITH 50 AMP X 1NOS INCOMER MCB, 6 AMP X 11  NOS OUTGOING SP MCB, C-CURVED WITH EARTHJING STRIP ARRANGEMENT</t>
  </si>
  <si>
    <t>SUPPLY &amp; INSTALLATION OF  3 C X 4 SQMM COPPER CABLE WITH  CONDUIT PIPE FOR AREA -1</t>
  </si>
  <si>
    <t>SUPPLY &amp; INSTALLATION OF  3 C X 10 SQMM COPPER CABLE WITH  CONDUIT PIPE FOR AREA-2 &amp; 3</t>
  </si>
  <si>
    <t>Model/Make</t>
  </si>
  <si>
    <t>Rate</t>
  </si>
  <si>
    <t>GST %</t>
  </si>
  <si>
    <t>Amount</t>
  </si>
  <si>
    <t>20  HP VRV OUTDOOR UNIT</t>
  </si>
  <si>
    <t>SUPPLY OF CORDLESS REMOTE</t>
  </si>
  <si>
    <t>SUPPLY OF MULTICONNECTING KIT FOR CONNECTIG 3 ODU</t>
  </si>
  <si>
    <t>Basic Amount ( Part A ) Supply Machines</t>
  </si>
  <si>
    <t>Total Amount ( Part A ) Supply Machines</t>
  </si>
  <si>
    <t xml:space="preserve">Payment Term:- </t>
  </si>
  <si>
    <t>Warranty period:-</t>
  </si>
  <si>
    <t>MACHINE  INSTALLAION, TESTING &amp; COMMISSIONING  OF
VRV X ( COOL SYSTEM )</t>
  </si>
  <si>
    <t>Nos</t>
  </si>
  <si>
    <t>Lot</t>
  </si>
  <si>
    <t>Basic Amount ( Part - B ) Installation Works</t>
  </si>
  <si>
    <t>Total Amount ( Part - B ) Installation works</t>
  </si>
  <si>
    <t>GRAND Total (Part - A+B) with GST</t>
  </si>
  <si>
    <t>UoM</t>
  </si>
  <si>
    <t>Qty</t>
  </si>
  <si>
    <t>Equipments Details</t>
  </si>
  <si>
    <t>Services Details</t>
  </si>
  <si>
    <t>Sr no</t>
  </si>
  <si>
    <t>Sr No</t>
  </si>
  <si>
    <t>Annexure-I - Price Schedule for the Supply of Air-conditioning Equipments</t>
  </si>
  <si>
    <t>Annexure - II - Price Schedule for the Ancillary Job, Installation job work of Air-conditioning Equipments</t>
  </si>
  <si>
    <t>Work Completion Days:-</t>
  </si>
  <si>
    <t>Order to be Places Name :-</t>
  </si>
  <si>
    <t>Consider Below Points also</t>
  </si>
  <si>
    <t>SUPPLY  OF VRV X SYSTEM (COOL SYSTEM ) - R410 GAS</t>
  </si>
  <si>
    <r>
      <t xml:space="preserve">Type of refrigerant of VRV system. - </t>
    </r>
    <r>
      <rPr>
        <b/>
        <sz val="11"/>
        <color rgb="FF0000FF"/>
        <rFont val="Aptos"/>
        <family val="2"/>
      </rPr>
      <t>R410 Gas</t>
    </r>
  </si>
  <si>
    <r>
      <t xml:space="preserve">Copper pipe size, thickness and make. - </t>
    </r>
    <r>
      <rPr>
        <b/>
        <sz val="11"/>
        <color rgb="FF0000FF"/>
        <rFont val="Aptos"/>
        <family val="2"/>
      </rPr>
      <t>Mexflow/Mandev/RR/Indigo/Hariom metal 18 G thickness.</t>
    </r>
  </si>
  <si>
    <r>
      <t xml:space="preserve">PVC drain pipe size - </t>
    </r>
    <r>
      <rPr>
        <b/>
        <sz val="11"/>
        <color rgb="FF0000FF"/>
        <rFont val="Aptos"/>
        <family val="2"/>
      </rPr>
      <t>32 mm PVC pipe </t>
    </r>
  </si>
  <si>
    <r>
      <t xml:space="preserve">Insulation type, thickness - </t>
    </r>
    <r>
      <rPr>
        <b/>
        <sz val="11"/>
        <color rgb="FF0000FF"/>
        <rFont val="Aptos"/>
        <family val="2"/>
      </rPr>
      <t>19 mm and 13 mm thick nitrile class o insulation </t>
    </r>
  </si>
  <si>
    <r>
      <t>Exposed to sky area Insulation specifications. - </t>
    </r>
    <r>
      <rPr>
        <b/>
        <sz val="11"/>
        <color rgb="FF0000FF"/>
        <rFont val="Aptos"/>
        <family val="2"/>
      </rPr>
      <t>19 mm and 13 mm thick class o nitrile insulation with white tap</t>
    </r>
  </si>
  <si>
    <r>
      <t xml:space="preserve">G.I Cable tray with TOP cover required.- </t>
    </r>
    <r>
      <rPr>
        <b/>
        <sz val="11"/>
        <color rgb="FF0000FF"/>
        <rFont val="Aptos"/>
        <family val="2"/>
      </rPr>
      <t>Yes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</si>
</sst>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 "/>
    <numFmt numFmtId="165" formatCode="0.0_ "/>
    <numFmt numFmtId="166" formatCode="0.00_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9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u/>
      <sz val="14"/>
      <color rgb="FF0070C0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Adani Regular"/>
    </font>
    <font>
      <sz val="11"/>
      <color theme="1"/>
      <name val="Adani Regular"/>
    </font>
    <font>
      <sz val="11"/>
      <color rgb="FFFF0000"/>
      <name val="Adani Regular"/>
    </font>
    <font>
      <b/>
      <u/>
      <sz val="11"/>
      <color theme="1"/>
      <name val="Adani Regular"/>
    </font>
    <font>
      <b/>
      <sz val="11"/>
      <color theme="1"/>
      <name val="Aptos"/>
      <family val="2"/>
    </font>
    <font>
      <b/>
      <sz val="11"/>
      <color rgb="FF0000FF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2" borderId="0" applyNumberFormat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8">
      <alignment vertical="center"/>
    </xf>
    <xf numFmtId="0" fontId="1" fillId="0" borderId="0" xfId="8" applyAlignment="1">
      <alignment horizontal="left" vertical="center"/>
    </xf>
    <xf numFmtId="0" fontId="1" fillId="0" borderId="0" xfId="8" applyAlignment="1">
      <alignment horizontal="center" vertical="center"/>
    </xf>
    <xf numFmtId="0" fontId="0" fillId="0" borderId="0" xfId="9" applyFont="1" applyAlignment="1">
      <alignment horizontal="center"/>
    </xf>
    <xf numFmtId="0" fontId="0" fillId="0" borderId="0" xfId="9" applyFont="1"/>
    <xf numFmtId="0" fontId="3" fillId="0" borderId="0" xfId="9" applyFont="1"/>
    <xf numFmtId="0" fontId="3" fillId="0" borderId="0" xfId="9" applyFont="1" applyAlignment="1">
      <alignment horizontal="center"/>
    </xf>
    <xf numFmtId="0" fontId="4" fillId="0" borderId="0" xfId="9" applyFont="1" applyAlignment="1">
      <alignment horizontal="center"/>
    </xf>
    <xf numFmtId="14" fontId="0" fillId="0" borderId="0" xfId="9" applyNumberFormat="1" applyFont="1" applyAlignment="1">
      <alignment horizontal="center"/>
    </xf>
    <xf numFmtId="0" fontId="0" fillId="0" borderId="0" xfId="9" applyFont="1" applyAlignment="1">
      <alignment horizontal="left"/>
    </xf>
    <xf numFmtId="0" fontId="5" fillId="0" borderId="13" xfId="9" applyFont="1" applyBorder="1" applyAlignment="1">
      <alignment horizontal="center" vertical="center" wrapText="1"/>
    </xf>
    <xf numFmtId="0" fontId="5" fillId="0" borderId="14" xfId="9" applyFont="1" applyBorder="1" applyAlignment="1">
      <alignment horizontal="center" wrapText="1"/>
    </xf>
    <xf numFmtId="0" fontId="5" fillId="0" borderId="16" xfId="9" applyFont="1" applyBorder="1" applyAlignment="1">
      <alignment horizontal="center" wrapText="1"/>
    </xf>
    <xf numFmtId="164" fontId="0" fillId="0" borderId="28" xfId="9" applyNumberFormat="1" applyFont="1" applyBorder="1" applyAlignment="1">
      <alignment horizontal="center" vertical="center"/>
    </xf>
    <xf numFmtId="165" fontId="0" fillId="0" borderId="28" xfId="9" applyNumberFormat="1" applyFont="1" applyBorder="1" applyAlignment="1">
      <alignment horizontal="center" vertical="center"/>
    </xf>
    <xf numFmtId="165" fontId="0" fillId="0" borderId="29" xfId="9" applyNumberFormat="1" applyFont="1" applyBorder="1" applyAlignment="1">
      <alignment horizontal="center" vertical="center"/>
    </xf>
    <xf numFmtId="165" fontId="0" fillId="0" borderId="30" xfId="9" applyNumberFormat="1" applyFont="1" applyBorder="1" applyAlignment="1">
      <alignment horizontal="center" vertical="center"/>
    </xf>
    <xf numFmtId="165" fontId="1" fillId="0" borderId="0" xfId="8" applyNumberFormat="1">
      <alignment vertical="center"/>
    </xf>
    <xf numFmtId="164" fontId="1" fillId="0" borderId="0" xfId="8" applyNumberFormat="1">
      <alignment vertical="center"/>
    </xf>
    <xf numFmtId="164" fontId="0" fillId="0" borderId="31" xfId="9" applyNumberFormat="1" applyFont="1" applyBorder="1" applyAlignment="1">
      <alignment horizontal="center" vertical="center"/>
    </xf>
    <xf numFmtId="0" fontId="0" fillId="0" borderId="31" xfId="9" applyFont="1" applyBorder="1" applyAlignment="1">
      <alignment horizontal="left" vertical="center"/>
    </xf>
    <xf numFmtId="0" fontId="0" fillId="0" borderId="31" xfId="9" applyFont="1" applyBorder="1" applyAlignment="1">
      <alignment horizontal="center" vertical="center"/>
    </xf>
    <xf numFmtId="166" fontId="0" fillId="0" borderId="32" xfId="9" applyNumberFormat="1" applyFont="1" applyBorder="1" applyAlignment="1">
      <alignment horizontal="center" vertical="center"/>
    </xf>
    <xf numFmtId="0" fontId="6" fillId="0" borderId="0" xfId="9" applyFont="1" applyAlignment="1">
      <alignment horizontal="left"/>
    </xf>
    <xf numFmtId="166" fontId="0" fillId="0" borderId="0" xfId="9" applyNumberFormat="1" applyFont="1" applyAlignment="1">
      <alignment horizontal="center"/>
    </xf>
    <xf numFmtId="166" fontId="6" fillId="0" borderId="0" xfId="9" applyNumberFormat="1" applyFont="1" applyAlignment="1">
      <alignment horizontal="center"/>
    </xf>
    <xf numFmtId="0" fontId="6" fillId="0" borderId="0" xfId="9" applyFont="1" applyAlignment="1">
      <alignment horizontal="center"/>
    </xf>
    <xf numFmtId="0" fontId="0" fillId="0" borderId="0" xfId="8" applyFont="1">
      <alignment vertical="center"/>
    </xf>
    <xf numFmtId="0" fontId="0" fillId="0" borderId="0" xfId="9" applyFont="1" applyAlignment="1">
      <alignment horizontal="center" vertical="center"/>
    </xf>
    <xf numFmtId="0" fontId="0" fillId="0" borderId="0" xfId="9" applyFont="1" applyAlignment="1">
      <alignment vertical="center"/>
    </xf>
    <xf numFmtId="164" fontId="0" fillId="0" borderId="0" xfId="9" applyNumberFormat="1" applyFont="1" applyAlignment="1">
      <alignment horizontal="center"/>
    </xf>
    <xf numFmtId="0" fontId="0" fillId="0" borderId="0" xfId="10" applyFont="1" applyAlignment="1">
      <alignment horizontal="center"/>
    </xf>
    <xf numFmtId="0" fontId="1" fillId="0" borderId="0" xfId="11" applyAlignment="1">
      <alignment horizontal="center"/>
    </xf>
    <xf numFmtId="0" fontId="6" fillId="0" borderId="0" xfId="11" applyFont="1" applyAlignment="1">
      <alignment horizontal="center"/>
    </xf>
    <xf numFmtId="0" fontId="6" fillId="0" borderId="0" xfId="11" applyFont="1"/>
    <xf numFmtId="166" fontId="0" fillId="0" borderId="0" xfId="9" applyNumberFormat="1" applyFont="1" applyAlignment="1">
      <alignment horizontal="center" vertical="center"/>
    </xf>
    <xf numFmtId="0" fontId="1" fillId="0" borderId="0" xfId="11"/>
    <xf numFmtId="9" fontId="0" fillId="0" borderId="0" xfId="12" applyFont="1" applyFill="1" applyBorder="1" applyAlignment="1">
      <alignment horizontal="center"/>
    </xf>
    <xf numFmtId="0" fontId="0" fillId="0" borderId="0" xfId="13" applyFont="1" applyAlignment="1">
      <alignment horizontal="center" vertical="center"/>
    </xf>
    <xf numFmtId="0" fontId="1" fillId="0" borderId="0" xfId="13" applyAlignment="1">
      <alignment horizontal="center" vertical="center"/>
    </xf>
    <xf numFmtId="0" fontId="7" fillId="0" borderId="0" xfId="13" applyFont="1" applyAlignment="1">
      <alignment horizontal="left" vertical="center"/>
    </xf>
    <xf numFmtId="166" fontId="1" fillId="0" borderId="0" xfId="13" applyNumberFormat="1" applyAlignment="1">
      <alignment horizontal="center" vertical="center"/>
    </xf>
    <xf numFmtId="0" fontId="1" fillId="0" borderId="0" xfId="13">
      <alignment vertical="center"/>
    </xf>
    <xf numFmtId="0" fontId="0" fillId="0" borderId="0" xfId="11" applyFont="1" applyAlignment="1">
      <alignment horizontal="center"/>
    </xf>
    <xf numFmtId="0" fontId="7" fillId="0" borderId="0" xfId="11" applyFont="1" applyAlignment="1">
      <alignment horizontal="left"/>
    </xf>
    <xf numFmtId="166" fontId="1" fillId="0" borderId="0" xfId="11" applyNumberFormat="1" applyAlignment="1">
      <alignment horizontal="center"/>
    </xf>
    <xf numFmtId="0" fontId="0" fillId="0" borderId="0" xfId="9" applyFont="1" applyAlignment="1">
      <alignment vertical="center" wrapText="1"/>
    </xf>
    <xf numFmtId="0" fontId="0" fillId="0" borderId="0" xfId="14" applyFont="1" applyAlignment="1">
      <alignment wrapText="1"/>
    </xf>
    <xf numFmtId="0" fontId="0" fillId="0" borderId="0" xfId="8" applyFont="1" applyAlignment="1">
      <alignment horizontal="left" vertical="center"/>
    </xf>
    <xf numFmtId="0" fontId="0" fillId="0" borderId="0" xfId="8" applyFont="1" applyAlignment="1">
      <alignment horizontal="center" vertical="center"/>
    </xf>
    <xf numFmtId="166" fontId="6" fillId="0" borderId="0" xfId="9" applyNumberFormat="1" applyFont="1" applyAlignment="1">
      <alignment horizontal="center" vertical="center"/>
    </xf>
    <xf numFmtId="166" fontId="0" fillId="0" borderId="0" xfId="9" applyNumberFormat="1" applyFont="1" applyAlignment="1">
      <alignment horizontal="left"/>
    </xf>
    <xf numFmtId="0" fontId="6" fillId="0" borderId="36" xfId="9" applyFont="1" applyBorder="1" applyAlignment="1">
      <alignment horizontal="center" vertical="center"/>
    </xf>
    <xf numFmtId="0" fontId="0" fillId="0" borderId="37" xfId="9" applyFont="1" applyBorder="1" applyAlignment="1">
      <alignment horizontal="center" vertical="center"/>
    </xf>
    <xf numFmtId="0" fontId="6" fillId="0" borderId="32" xfId="9" applyFont="1" applyBorder="1" applyAlignment="1">
      <alignment horizontal="center" vertical="center"/>
    </xf>
    <xf numFmtId="9" fontId="0" fillId="0" borderId="31" xfId="15" applyFont="1" applyFill="1" applyBorder="1" applyAlignment="1">
      <alignment horizontal="center" vertical="center"/>
    </xf>
    <xf numFmtId="0" fontId="6" fillId="0" borderId="0" xfId="11" applyFont="1" applyAlignment="1">
      <alignment horizontal="left"/>
    </xf>
    <xf numFmtId="166" fontId="0" fillId="0" borderId="28" xfId="9" applyNumberFormat="1" applyFont="1" applyBorder="1" applyAlignment="1">
      <alignment horizontal="center" vertical="center"/>
    </xf>
    <xf numFmtId="165" fontId="0" fillId="0" borderId="31" xfId="9" applyNumberFormat="1" applyFont="1" applyBorder="1" applyAlignment="1">
      <alignment horizontal="center" vertical="center"/>
    </xf>
    <xf numFmtId="165" fontId="6" fillId="0" borderId="37" xfId="9" applyNumberFormat="1" applyFont="1" applyBorder="1" applyAlignment="1">
      <alignment horizontal="center" vertical="center"/>
    </xf>
    <xf numFmtId="0" fontId="0" fillId="0" borderId="0" xfId="9" applyFont="1" applyAlignment="1">
      <alignment wrapText="1"/>
    </xf>
    <xf numFmtId="164" fontId="6" fillId="0" borderId="31" xfId="9" applyNumberFormat="1" applyFont="1" applyBorder="1" applyAlignment="1">
      <alignment horizontal="center" vertical="center"/>
    </xf>
    <xf numFmtId="0" fontId="6" fillId="0" borderId="31" xfId="9" applyFont="1" applyBorder="1" applyAlignment="1">
      <alignment horizontal="center" vertical="center"/>
    </xf>
    <xf numFmtId="165" fontId="6" fillId="0" borderId="31" xfId="9" applyNumberFormat="1" applyFont="1" applyBorder="1" applyAlignment="1">
      <alignment horizontal="center" vertical="center"/>
    </xf>
    <xf numFmtId="164" fontId="6" fillId="0" borderId="33" xfId="9" applyNumberFormat="1" applyFont="1" applyBorder="1" applyAlignment="1">
      <alignment horizontal="center" vertical="center"/>
    </xf>
    <xf numFmtId="0" fontId="5" fillId="0" borderId="12" xfId="9" applyFont="1" applyBorder="1" applyAlignment="1">
      <alignment horizontal="center" wrapText="1"/>
    </xf>
    <xf numFmtId="0" fontId="5" fillId="0" borderId="13" xfId="9" applyFont="1" applyBorder="1" applyAlignment="1">
      <alignment horizontal="center" wrapText="1"/>
    </xf>
    <xf numFmtId="0" fontId="5" fillId="0" borderId="15" xfId="9" applyFont="1" applyBorder="1" applyAlignment="1">
      <alignment horizontal="center" wrapText="1"/>
    </xf>
    <xf numFmtId="0" fontId="8" fillId="0" borderId="0" xfId="9" applyFont="1" applyAlignment="1">
      <alignment horizontal="left" vertical="center"/>
    </xf>
    <xf numFmtId="0" fontId="9" fillId="0" borderId="15" xfId="9" applyFont="1" applyBorder="1" applyAlignment="1">
      <alignment horizontal="center" vertical="center"/>
    </xf>
    <xf numFmtId="0" fontId="9" fillId="0" borderId="19" xfId="9" applyFont="1" applyBorder="1" applyAlignment="1">
      <alignment horizontal="center" vertical="center"/>
    </xf>
    <xf numFmtId="0" fontId="0" fillId="0" borderId="43" xfId="9" applyFont="1" applyBorder="1" applyAlignment="1">
      <alignment horizontal="center"/>
    </xf>
    <xf numFmtId="0" fontId="0" fillId="0" borderId="44" xfId="9" applyFont="1" applyBorder="1" applyAlignment="1">
      <alignment horizontal="left"/>
    </xf>
    <xf numFmtId="0" fontId="6" fillId="0" borderId="24" xfId="9" applyFont="1" applyBorder="1" applyAlignment="1">
      <alignment horizontal="center" vertical="center"/>
    </xf>
    <xf numFmtId="0" fontId="6" fillId="0" borderId="20" xfId="9" applyFont="1" applyBorder="1" applyAlignment="1">
      <alignment horizontal="center" vertical="center"/>
    </xf>
    <xf numFmtId="0" fontId="6" fillId="0" borderId="25" xfId="9" applyFont="1" applyBorder="1" applyAlignment="1">
      <alignment horizontal="center" vertical="center"/>
    </xf>
    <xf numFmtId="0" fontId="6" fillId="0" borderId="26" xfId="9" applyFont="1" applyBorder="1" applyAlignment="1">
      <alignment horizontal="center" vertical="center"/>
    </xf>
    <xf numFmtId="0" fontId="6" fillId="0" borderId="24" xfId="9" applyFont="1" applyBorder="1" applyAlignment="1">
      <alignment horizontal="center" vertical="center" wrapText="1"/>
    </xf>
    <xf numFmtId="0" fontId="6" fillId="4" borderId="23" xfId="9" applyFont="1" applyFill="1" applyBorder="1" applyAlignment="1">
      <alignment horizontal="center" vertical="center"/>
    </xf>
    <xf numFmtId="0" fontId="6" fillId="4" borderId="21" xfId="9" applyFont="1" applyFill="1" applyBorder="1" applyAlignment="1">
      <alignment horizontal="center" vertical="center"/>
    </xf>
    <xf numFmtId="0" fontId="6" fillId="4" borderId="27" xfId="9" applyFont="1" applyFill="1" applyBorder="1" applyAlignment="1">
      <alignment horizontal="center" vertical="center"/>
    </xf>
    <xf numFmtId="0" fontId="0" fillId="0" borderId="15" xfId="9" applyFont="1" applyBorder="1"/>
    <xf numFmtId="0" fontId="0" fillId="0" borderId="19" xfId="9" applyFont="1" applyBorder="1" applyAlignment="1">
      <alignment horizontal="center"/>
    </xf>
    <xf numFmtId="0" fontId="6" fillId="5" borderId="23" xfId="9" applyFont="1" applyFill="1" applyBorder="1" applyAlignment="1">
      <alignment horizontal="center" vertical="center" wrapText="1"/>
    </xf>
    <xf numFmtId="0" fontId="6" fillId="5" borderId="26" xfId="9" applyFont="1" applyFill="1" applyBorder="1" applyAlignment="1">
      <alignment horizontal="center" vertical="center"/>
    </xf>
    <xf numFmtId="0" fontId="6" fillId="5" borderId="20" xfId="9" applyFont="1" applyFill="1" applyBorder="1" applyAlignment="1">
      <alignment horizontal="center" vertical="center"/>
    </xf>
    <xf numFmtId="0" fontId="6" fillId="5" borderId="24" xfId="9" applyFont="1" applyFill="1" applyBorder="1" applyAlignment="1">
      <alignment horizontal="center" vertical="center" wrapText="1"/>
    </xf>
    <xf numFmtId="0" fontId="6" fillId="5" borderId="27" xfId="9" applyFont="1" applyFill="1" applyBorder="1" applyAlignment="1">
      <alignment horizontal="center" vertical="center" wrapText="1"/>
    </xf>
    <xf numFmtId="0" fontId="0" fillId="0" borderId="39" xfId="9" applyFont="1" applyBorder="1" applyAlignment="1">
      <alignment horizontal="center"/>
    </xf>
    <xf numFmtId="0" fontId="0" fillId="0" borderId="9" xfId="9" applyFont="1" applyBorder="1" applyAlignment="1">
      <alignment horizontal="left"/>
    </xf>
    <xf numFmtId="0" fontId="0" fillId="0" borderId="39" xfId="9" applyFont="1" applyBorder="1" applyAlignment="1">
      <alignment horizontal="left"/>
    </xf>
    <xf numFmtId="0" fontId="0" fillId="0" borderId="9" xfId="9" applyFont="1" applyBorder="1" applyAlignment="1">
      <alignment horizontal="center"/>
    </xf>
    <xf numFmtId="0" fontId="6" fillId="0" borderId="39" xfId="9" applyFont="1" applyBorder="1" applyAlignment="1">
      <alignment horizontal="center"/>
    </xf>
    <xf numFmtId="0" fontId="6" fillId="0" borderId="9" xfId="9" applyFont="1" applyBorder="1" applyAlignment="1">
      <alignment horizontal="center"/>
    </xf>
    <xf numFmtId="0" fontId="1" fillId="4" borderId="39" xfId="9" applyFill="1" applyBorder="1" applyAlignment="1">
      <alignment horizontal="center"/>
    </xf>
    <xf numFmtId="0" fontId="1" fillId="4" borderId="9" xfId="9" applyFill="1" applyBorder="1" applyAlignment="1">
      <alignment horizontal="center"/>
    </xf>
    <xf numFmtId="0" fontId="0" fillId="0" borderId="9" xfId="9" applyFont="1" applyBorder="1"/>
    <xf numFmtId="0" fontId="0" fillId="5" borderId="9" xfId="9" applyFont="1" applyFill="1" applyBorder="1"/>
    <xf numFmtId="0" fontId="0" fillId="5" borderId="39" xfId="9" applyFont="1" applyFill="1" applyBorder="1"/>
    <xf numFmtId="164" fontId="0" fillId="0" borderId="37" xfId="9" applyNumberFormat="1" applyFont="1" applyBorder="1" applyAlignment="1">
      <alignment horizontal="center" vertical="center"/>
    </xf>
    <xf numFmtId="164" fontId="0" fillId="0" borderId="8" xfId="9" applyNumberFormat="1" applyFont="1" applyBorder="1" applyAlignment="1">
      <alignment horizontal="center" vertical="center"/>
    </xf>
    <xf numFmtId="165" fontId="0" fillId="0" borderId="37" xfId="9" applyNumberFormat="1" applyFont="1" applyBorder="1" applyAlignment="1">
      <alignment horizontal="center" vertical="center"/>
    </xf>
    <xf numFmtId="165" fontId="0" fillId="0" borderId="8" xfId="9" applyNumberFormat="1" applyFont="1" applyBorder="1" applyAlignment="1">
      <alignment horizontal="center" vertical="center"/>
    </xf>
    <xf numFmtId="165" fontId="1" fillId="4" borderId="37" xfId="9" applyNumberFormat="1" applyFill="1" applyBorder="1" applyAlignment="1">
      <alignment horizontal="center" vertical="center"/>
    </xf>
    <xf numFmtId="165" fontId="1" fillId="4" borderId="8" xfId="9" applyNumberFormat="1" applyFill="1" applyBorder="1" applyAlignment="1">
      <alignment horizontal="center" vertical="center"/>
    </xf>
    <xf numFmtId="166" fontId="0" fillId="0" borderId="8" xfId="9" applyNumberFormat="1" applyFont="1" applyBorder="1" applyAlignment="1">
      <alignment horizontal="center" vertical="center"/>
    </xf>
    <xf numFmtId="166" fontId="1" fillId="5" borderId="8" xfId="9" applyNumberFormat="1" applyFill="1" applyBorder="1" applyAlignment="1">
      <alignment horizontal="center" vertical="center"/>
    </xf>
    <xf numFmtId="0" fontId="0" fillId="5" borderId="37" xfId="9" applyFont="1" applyFill="1" applyBorder="1" applyAlignment="1">
      <alignment horizontal="center" vertical="center"/>
    </xf>
    <xf numFmtId="165" fontId="0" fillId="5" borderId="8" xfId="9" applyNumberFormat="1" applyFont="1" applyFill="1" applyBorder="1" applyAlignment="1">
      <alignment horizontal="center" vertical="center"/>
    </xf>
    <xf numFmtId="164" fontId="0" fillId="5" borderId="37" xfId="9" applyNumberFormat="1" applyFont="1" applyFill="1" applyBorder="1" applyAlignment="1">
      <alignment horizontal="center" vertical="center"/>
    </xf>
    <xf numFmtId="165" fontId="0" fillId="5" borderId="37" xfId="9" applyNumberFormat="1" applyFont="1" applyFill="1" applyBorder="1" applyAlignment="1">
      <alignment horizontal="center" vertical="center"/>
    </xf>
    <xf numFmtId="0" fontId="0" fillId="0" borderId="8" xfId="9" applyFont="1" applyBorder="1" applyAlignment="1">
      <alignment horizontal="left" vertical="center"/>
    </xf>
    <xf numFmtId="0" fontId="0" fillId="0" borderId="37" xfId="9" applyFont="1" applyBorder="1" applyAlignment="1">
      <alignment horizontal="left" vertical="center"/>
    </xf>
    <xf numFmtId="164" fontId="6" fillId="0" borderId="8" xfId="9" applyNumberFormat="1" applyFont="1" applyBorder="1" applyAlignment="1">
      <alignment horizontal="center" vertical="center"/>
    </xf>
    <xf numFmtId="0" fontId="6" fillId="0" borderId="37" xfId="9" applyFont="1" applyBorder="1" applyAlignment="1">
      <alignment horizontal="center" vertical="center"/>
    </xf>
    <xf numFmtId="0" fontId="6" fillId="0" borderId="8" xfId="9" applyFont="1" applyBorder="1" applyAlignment="1">
      <alignment horizontal="center" vertical="center"/>
    </xf>
    <xf numFmtId="165" fontId="6" fillId="4" borderId="37" xfId="9" applyNumberFormat="1" applyFont="1" applyFill="1" applyBorder="1" applyAlignment="1">
      <alignment horizontal="center" vertical="center"/>
    </xf>
    <xf numFmtId="165" fontId="6" fillId="4" borderId="8" xfId="9" applyNumberFormat="1" applyFont="1" applyFill="1" applyBorder="1" applyAlignment="1">
      <alignment horizontal="center" vertical="center"/>
    </xf>
    <xf numFmtId="0" fontId="0" fillId="5" borderId="8" xfId="9" applyFont="1" applyFill="1" applyBorder="1" applyAlignment="1">
      <alignment horizontal="center" vertical="center"/>
    </xf>
    <xf numFmtId="166" fontId="0" fillId="5" borderId="37" xfId="9" applyNumberFormat="1" applyFont="1" applyFill="1" applyBorder="1" applyAlignment="1">
      <alignment horizontal="center" vertical="center"/>
    </xf>
    <xf numFmtId="165" fontId="6" fillId="5" borderId="8" xfId="9" applyNumberFormat="1" applyFont="1" applyFill="1" applyBorder="1" applyAlignment="1">
      <alignment horizontal="center" vertical="center"/>
    </xf>
    <xf numFmtId="165" fontId="6" fillId="5" borderId="37" xfId="9" applyNumberFormat="1" applyFont="1" applyFill="1" applyBorder="1" applyAlignment="1">
      <alignment horizontal="center" vertical="center"/>
    </xf>
    <xf numFmtId="164" fontId="0" fillId="0" borderId="11" xfId="9" applyNumberFormat="1" applyFont="1" applyBorder="1" applyAlignment="1">
      <alignment horizontal="center" vertical="center"/>
    </xf>
    <xf numFmtId="165" fontId="0" fillId="0" borderId="11" xfId="9" applyNumberFormat="1" applyFont="1" applyBorder="1" applyAlignment="1">
      <alignment horizontal="center" vertical="center"/>
    </xf>
    <xf numFmtId="165" fontId="1" fillId="4" borderId="31" xfId="9" applyNumberFormat="1" applyFill="1" applyBorder="1" applyAlignment="1">
      <alignment horizontal="center" vertical="center"/>
    </xf>
    <xf numFmtId="165" fontId="1" fillId="4" borderId="11" xfId="9" applyNumberFormat="1" applyFill="1" applyBorder="1" applyAlignment="1">
      <alignment horizontal="center" vertical="center"/>
    </xf>
    <xf numFmtId="166" fontId="0" fillId="0" borderId="11" xfId="9" applyNumberFormat="1" applyFont="1" applyBorder="1" applyAlignment="1">
      <alignment horizontal="center" vertical="center"/>
    </xf>
    <xf numFmtId="166" fontId="1" fillId="5" borderId="11" xfId="9" applyNumberFormat="1" applyFill="1" applyBorder="1" applyAlignment="1">
      <alignment horizontal="center" vertical="center"/>
    </xf>
    <xf numFmtId="0" fontId="0" fillId="5" borderId="31" xfId="9" applyFont="1" applyFill="1" applyBorder="1" applyAlignment="1">
      <alignment horizontal="center" vertical="center"/>
    </xf>
    <xf numFmtId="165" fontId="0" fillId="5" borderId="11" xfId="9" applyNumberFormat="1" applyFont="1" applyFill="1" applyBorder="1" applyAlignment="1">
      <alignment horizontal="center" vertical="center"/>
    </xf>
    <xf numFmtId="164" fontId="0" fillId="5" borderId="31" xfId="9" applyNumberFormat="1" applyFont="1" applyFill="1" applyBorder="1" applyAlignment="1">
      <alignment horizontal="center" vertical="center"/>
    </xf>
    <xf numFmtId="166" fontId="0" fillId="0" borderId="31" xfId="9" applyNumberFormat="1" applyFont="1" applyBorder="1" applyAlignment="1">
      <alignment horizontal="center" vertical="center"/>
    </xf>
    <xf numFmtId="164" fontId="0" fillId="0" borderId="0" xfId="9" applyNumberFormat="1" applyFont="1" applyAlignment="1">
      <alignment horizontal="center" vertical="center"/>
    </xf>
    <xf numFmtId="165" fontId="0" fillId="0" borderId="0" xfId="9" applyNumberFormat="1" applyFont="1" applyAlignment="1">
      <alignment horizontal="center" vertical="center"/>
    </xf>
    <xf numFmtId="165" fontId="1" fillId="0" borderId="0" xfId="9" applyNumberFormat="1" applyAlignment="1">
      <alignment horizontal="center" vertical="center"/>
    </xf>
    <xf numFmtId="166" fontId="1" fillId="0" borderId="0" xfId="9" applyNumberFormat="1" applyAlignment="1">
      <alignment horizontal="center" vertical="center"/>
    </xf>
    <xf numFmtId="164" fontId="0" fillId="0" borderId="15" xfId="9" applyNumberFormat="1" applyFont="1" applyBorder="1" applyAlignment="1">
      <alignment horizontal="center" vertical="center"/>
    </xf>
    <xf numFmtId="165" fontId="0" fillId="0" borderId="15" xfId="9" applyNumberFormat="1" applyFont="1" applyBorder="1" applyAlignment="1">
      <alignment horizontal="center" vertical="center"/>
    </xf>
    <xf numFmtId="165" fontId="0" fillId="0" borderId="22" xfId="9" applyNumberFormat="1" applyFont="1" applyBorder="1" applyAlignment="1">
      <alignment horizontal="center" vertical="center"/>
    </xf>
    <xf numFmtId="165" fontId="0" fillId="0" borderId="19" xfId="9" applyNumberFormat="1" applyFont="1" applyBorder="1" applyAlignment="1">
      <alignment horizontal="center" vertical="center"/>
    </xf>
    <xf numFmtId="165" fontId="1" fillId="4" borderId="15" xfId="9" applyNumberFormat="1" applyFill="1" applyBorder="1" applyAlignment="1">
      <alignment horizontal="center" vertical="center"/>
    </xf>
    <xf numFmtId="166" fontId="0" fillId="0" borderId="15" xfId="9" applyNumberFormat="1" applyFont="1" applyBorder="1" applyAlignment="1">
      <alignment horizontal="center" vertical="center"/>
    </xf>
    <xf numFmtId="166" fontId="1" fillId="5" borderId="15" xfId="9" applyNumberFormat="1" applyFill="1" applyBorder="1" applyAlignment="1">
      <alignment horizontal="center" vertical="center"/>
    </xf>
    <xf numFmtId="0" fontId="0" fillId="5" borderId="22" xfId="9" applyFont="1" applyFill="1" applyBorder="1" applyAlignment="1">
      <alignment horizontal="center" vertical="center"/>
    </xf>
    <xf numFmtId="165" fontId="0" fillId="5" borderId="15" xfId="9" applyNumberFormat="1" applyFont="1" applyFill="1" applyBorder="1" applyAlignment="1">
      <alignment horizontal="center" vertical="center"/>
    </xf>
    <xf numFmtId="164" fontId="0" fillId="5" borderId="15" xfId="9" applyNumberFormat="1" applyFont="1" applyFill="1" applyBorder="1" applyAlignment="1">
      <alignment horizontal="center" vertical="center"/>
    </xf>
    <xf numFmtId="165" fontId="1" fillId="4" borderId="28" xfId="9" applyNumberFormat="1" applyFill="1" applyBorder="1" applyAlignment="1">
      <alignment horizontal="center" vertical="center"/>
    </xf>
    <xf numFmtId="166" fontId="1" fillId="5" borderId="28" xfId="9" applyNumberFormat="1" applyFill="1" applyBorder="1" applyAlignment="1">
      <alignment horizontal="center" vertical="center"/>
    </xf>
    <xf numFmtId="0" fontId="0" fillId="5" borderId="29" xfId="9" applyFont="1" applyFill="1" applyBorder="1" applyAlignment="1">
      <alignment horizontal="center" vertical="center"/>
    </xf>
    <xf numFmtId="165" fontId="0" fillId="5" borderId="28" xfId="9" applyNumberFormat="1" applyFont="1" applyFill="1" applyBorder="1" applyAlignment="1">
      <alignment horizontal="center" vertical="center"/>
    </xf>
    <xf numFmtId="164" fontId="0" fillId="5" borderId="28" xfId="9" applyNumberFormat="1" applyFont="1" applyFill="1" applyBorder="1" applyAlignment="1">
      <alignment horizontal="center" vertical="center"/>
    </xf>
    <xf numFmtId="165" fontId="6" fillId="4" borderId="31" xfId="9" applyNumberFormat="1" applyFont="1" applyFill="1" applyBorder="1" applyAlignment="1">
      <alignment horizontal="center" vertical="center"/>
    </xf>
    <xf numFmtId="166" fontId="0" fillId="5" borderId="31" xfId="9" applyNumberFormat="1" applyFont="1" applyFill="1" applyBorder="1" applyAlignment="1">
      <alignment horizontal="center" vertical="center"/>
    </xf>
    <xf numFmtId="165" fontId="0" fillId="5" borderId="31" xfId="9" applyNumberFormat="1" applyFont="1" applyFill="1" applyBorder="1" applyAlignment="1">
      <alignment horizontal="center" vertical="center"/>
    </xf>
    <xf numFmtId="165" fontId="6" fillId="5" borderId="31" xfId="9" applyNumberFormat="1" applyFont="1" applyFill="1" applyBorder="1" applyAlignment="1">
      <alignment horizontal="center" vertical="center"/>
    </xf>
    <xf numFmtId="0" fontId="6" fillId="0" borderId="34" xfId="9" applyFont="1" applyBorder="1" applyAlignment="1">
      <alignment horizontal="center" vertical="center"/>
    </xf>
    <xf numFmtId="0" fontId="6" fillId="0" borderId="35" xfId="9" applyFont="1" applyBorder="1" applyAlignment="1">
      <alignment horizontal="center" vertical="center"/>
    </xf>
    <xf numFmtId="0" fontId="6" fillId="0" borderId="11" xfId="9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/>
    </xf>
    <xf numFmtId="0" fontId="11" fillId="0" borderId="38" xfId="0" applyFont="1" applyBorder="1"/>
    <xf numFmtId="0" fontId="11" fillId="0" borderId="38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0" xfId="0" applyFont="1" applyAlignment="1">
      <alignment horizontal="left" vertical="center" indent="1"/>
    </xf>
    <xf numFmtId="0" fontId="5" fillId="0" borderId="13" xfId="9" applyFont="1" applyBorder="1" applyAlignment="1">
      <alignment horizontal="center" vertical="center"/>
    </xf>
    <xf numFmtId="0" fontId="5" fillId="0" borderId="14" xfId="9" applyFont="1" applyBorder="1" applyAlignment="1">
      <alignment horizontal="center" vertical="center"/>
    </xf>
    <xf numFmtId="0" fontId="5" fillId="4" borderId="12" xfId="9" applyFont="1" applyFill="1" applyBorder="1" applyAlignment="1">
      <alignment horizontal="center" vertical="center"/>
    </xf>
    <xf numFmtId="0" fontId="5" fillId="4" borderId="17" xfId="9" applyFont="1" applyFill="1" applyBorder="1" applyAlignment="1">
      <alignment horizontal="center" vertical="center"/>
    </xf>
    <xf numFmtId="0" fontId="5" fillId="4" borderId="18" xfId="9" applyFont="1" applyFill="1" applyBorder="1" applyAlignment="1">
      <alignment horizontal="center" vertical="center"/>
    </xf>
    <xf numFmtId="0" fontId="5" fillId="5" borderId="40" xfId="9" applyFont="1" applyFill="1" applyBorder="1" applyAlignment="1">
      <alignment horizontal="center" vertical="center"/>
    </xf>
    <xf numFmtId="0" fontId="5" fillId="5" borderId="41" xfId="9" applyFont="1" applyFill="1" applyBorder="1" applyAlignment="1">
      <alignment horizontal="center" vertical="center"/>
    </xf>
    <xf numFmtId="0" fontId="5" fillId="5" borderId="42" xfId="9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</cellXfs>
  <cellStyles count="16">
    <cellStyle name="Comma 2 2" xfId="1" xr:uid="{00000000-0005-0000-0000-000000000000}"/>
    <cellStyle name="Neutral 3" xfId="5" xr:uid="{00000000-0005-0000-0000-000002000000}"/>
    <cellStyle name="Normal" xfId="0" builtinId="0"/>
    <cellStyle name="Normal 10" xfId="7" xr:uid="{00000000-0005-0000-0000-000004000000}"/>
    <cellStyle name="Normal 13" xfId="3" xr:uid="{00000000-0005-0000-0000-000005000000}"/>
    <cellStyle name="Normal 2 2" xfId="2" xr:uid="{00000000-0005-0000-0000-000006000000}"/>
    <cellStyle name="Normal 2 3" xfId="4" xr:uid="{00000000-0005-0000-0000-000007000000}"/>
    <cellStyle name="Normal 3 2" xfId="6" xr:uid="{00000000-0005-0000-0000-000008000000}"/>
    <cellStyle name="Normal_Sheet22" xfId="10" xr:uid="{00000000-0005-0000-0000-00000D000000}"/>
    <cellStyle name="Normal_Strong Rm" xfId="9" xr:uid="{00000000-0005-0000-0000-00000F000000}"/>
    <cellStyle name="Normal_Summary_2" xfId="11" xr:uid="{00000000-0005-0000-0000-000010000000}"/>
    <cellStyle name="Normal_Summary_6" xfId="14" xr:uid="{00000000-0005-0000-0000-000011000000}"/>
    <cellStyle name="Normal_Summry" xfId="8" xr:uid="{00000000-0005-0000-0000-000012000000}"/>
    <cellStyle name="Normal_Summry_2" xfId="13" xr:uid="{00000000-0005-0000-0000-000013000000}"/>
    <cellStyle name="Percent_Summry" xfId="15" xr:uid="{00000000-0005-0000-0000-000014000000}"/>
    <cellStyle name="Percent_Summry_1" xfId="12" xr:uid="{00000000-0005-0000-0000-00001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Desktop/HVAC/Manjesh/BSL%20KANDARP%20MEHTA/GAIIMS/SURESH%20BHAVSAR/LIBRARY/LIBRARY%20VRV/SF/CHINTAN/Adani%20GAIMS%20Library%20SF%20VRV%20Heat%20load%20R0%2008.01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F-Area 1"/>
      <sheetName val="SF-Area 2"/>
      <sheetName val="SF-Area 3"/>
      <sheetName val="SF-Area 4"/>
    </sheetNames>
    <sheetDataSet>
      <sheetData sheetId="0" refreshError="1"/>
      <sheetData sheetId="1">
        <row r="4">
          <cell r="C4" t="str">
            <v>SF-Area 1</v>
          </cell>
        </row>
      </sheetData>
      <sheetData sheetId="2">
        <row r="4">
          <cell r="C4" t="str">
            <v>SF-Area 2</v>
          </cell>
        </row>
      </sheetData>
      <sheetData sheetId="3">
        <row r="4">
          <cell r="C4" t="str">
            <v>SF-Area 3</v>
          </cell>
        </row>
      </sheetData>
      <sheetData sheetId="4">
        <row r="4">
          <cell r="C4" t="str">
            <v>SF-Area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4A2D0-E47B-406B-B664-3EE50F41BD83}">
  <dimension ref="A1:IT140"/>
  <sheetViews>
    <sheetView view="pageBreakPreview" topLeftCell="A11" zoomScale="60" zoomScaleNormal="46" workbookViewId="0">
      <selection activeCell="P24" sqref="P24"/>
    </sheetView>
  </sheetViews>
  <sheetFormatPr defaultRowHeight="15" x14ac:dyDescent="0.25"/>
  <cols>
    <col min="1" max="1" width="7.42578125" style="2" customWidth="1"/>
    <col min="2" max="2" width="30.140625" style="3" customWidth="1"/>
    <col min="3" max="3" width="13.5703125" style="3" customWidth="1"/>
    <col min="4" max="4" width="16" style="2" customWidth="1"/>
    <col min="5" max="5" width="8.5703125" style="2" customWidth="1"/>
    <col min="6" max="6" width="9.85546875" style="2" customWidth="1"/>
    <col min="7" max="7" width="9.7109375" style="2" bestFit="1" customWidth="1"/>
    <col min="8" max="8" width="8.5703125" style="2" customWidth="1"/>
    <col min="9" max="9" width="9.85546875" style="4" customWidth="1"/>
    <col min="10" max="10" width="11.42578125" style="2" customWidth="1"/>
    <col min="11" max="11" width="23" style="2" bestFit="1" customWidth="1"/>
    <col min="12" max="12" width="23" style="2" customWidth="1"/>
    <col min="13" max="13" width="11.28515625" style="2" bestFit="1" customWidth="1"/>
    <col min="14" max="14" width="12.140625" style="2" customWidth="1"/>
    <col min="15" max="15" width="9.5703125" style="4" customWidth="1"/>
    <col min="16" max="17" width="18.140625" style="2" customWidth="1"/>
    <col min="18" max="19" width="8.5703125" style="2" customWidth="1"/>
    <col min="20" max="20" width="12.42578125" style="2" customWidth="1"/>
    <col min="21" max="21" width="11.85546875" style="2" bestFit="1" customWidth="1"/>
    <col min="22" max="22" width="13.42578125" style="2" customWidth="1"/>
    <col min="23" max="23" width="8.85546875" style="2" customWidth="1"/>
    <col min="24" max="25" width="7.140625" style="2" customWidth="1"/>
    <col min="26" max="231" width="8.85546875" style="2" customWidth="1"/>
    <col min="232" max="233" width="9.140625" bestFit="1" customWidth="1"/>
    <col min="255" max="255" width="7.42578125" customWidth="1"/>
    <col min="256" max="256" width="30.140625" customWidth="1"/>
    <col min="257" max="257" width="13.5703125" customWidth="1"/>
    <col min="258" max="258" width="16" customWidth="1"/>
    <col min="259" max="259" width="8.5703125" customWidth="1"/>
    <col min="260" max="260" width="9.85546875" customWidth="1"/>
    <col min="261" max="261" width="8.5703125" bestFit="1" customWidth="1"/>
    <col min="262" max="262" width="8.5703125" customWidth="1"/>
    <col min="263" max="263" width="9.85546875" customWidth="1"/>
    <col min="264" max="264" width="11.42578125" customWidth="1"/>
    <col min="265" max="265" width="23" bestFit="1" customWidth="1"/>
    <col min="266" max="266" width="23" customWidth="1"/>
    <col min="267" max="267" width="10.5703125" customWidth="1"/>
    <col min="268" max="268" width="12.140625" customWidth="1"/>
    <col min="269" max="269" width="9.5703125" customWidth="1"/>
    <col min="270" max="271" width="18.140625" customWidth="1"/>
    <col min="272" max="273" width="8.5703125" customWidth="1"/>
    <col min="274" max="274" width="12.42578125" customWidth="1"/>
    <col min="275" max="275" width="11.85546875" bestFit="1" customWidth="1"/>
    <col min="276" max="276" width="13.42578125" customWidth="1"/>
    <col min="277" max="277" width="15.42578125" bestFit="1" customWidth="1"/>
    <col min="278" max="278" width="11.85546875" customWidth="1"/>
    <col min="279" max="279" width="8.85546875" customWidth="1"/>
    <col min="280" max="281" width="7.140625" customWidth="1"/>
    <col min="282" max="487" width="8.85546875" customWidth="1"/>
    <col min="488" max="489" width="9.140625" bestFit="1" customWidth="1"/>
    <col min="511" max="511" width="7.42578125" customWidth="1"/>
    <col min="512" max="512" width="30.140625" customWidth="1"/>
    <col min="513" max="513" width="13.5703125" customWidth="1"/>
    <col min="514" max="514" width="16" customWidth="1"/>
    <col min="515" max="515" width="8.5703125" customWidth="1"/>
    <col min="516" max="516" width="9.85546875" customWidth="1"/>
    <col min="517" max="517" width="8.5703125" bestFit="1" customWidth="1"/>
    <col min="518" max="518" width="8.5703125" customWidth="1"/>
    <col min="519" max="519" width="9.85546875" customWidth="1"/>
    <col min="520" max="520" width="11.42578125" customWidth="1"/>
    <col min="521" max="521" width="23" bestFit="1" customWidth="1"/>
    <col min="522" max="522" width="23" customWidth="1"/>
    <col min="523" max="523" width="10.5703125" customWidth="1"/>
    <col min="524" max="524" width="12.140625" customWidth="1"/>
    <col min="525" max="525" width="9.5703125" customWidth="1"/>
    <col min="526" max="527" width="18.140625" customWidth="1"/>
    <col min="528" max="529" width="8.5703125" customWidth="1"/>
    <col min="530" max="530" width="12.42578125" customWidth="1"/>
    <col min="531" max="531" width="11.85546875" bestFit="1" customWidth="1"/>
    <col min="532" max="532" width="13.42578125" customWidth="1"/>
    <col min="533" max="533" width="15.42578125" bestFit="1" customWidth="1"/>
    <col min="534" max="534" width="11.85546875" customWidth="1"/>
    <col min="535" max="535" width="8.85546875" customWidth="1"/>
    <col min="536" max="537" width="7.140625" customWidth="1"/>
    <col min="538" max="743" width="8.85546875" customWidth="1"/>
    <col min="744" max="745" width="9.140625" bestFit="1" customWidth="1"/>
    <col min="767" max="767" width="7.42578125" customWidth="1"/>
    <col min="768" max="768" width="30.140625" customWidth="1"/>
    <col min="769" max="769" width="13.5703125" customWidth="1"/>
    <col min="770" max="770" width="16" customWidth="1"/>
    <col min="771" max="771" width="8.5703125" customWidth="1"/>
    <col min="772" max="772" width="9.85546875" customWidth="1"/>
    <col min="773" max="773" width="8.5703125" bestFit="1" customWidth="1"/>
    <col min="774" max="774" width="8.5703125" customWidth="1"/>
    <col min="775" max="775" width="9.85546875" customWidth="1"/>
    <col min="776" max="776" width="11.42578125" customWidth="1"/>
    <col min="777" max="777" width="23" bestFit="1" customWidth="1"/>
    <col min="778" max="778" width="23" customWidth="1"/>
    <col min="779" max="779" width="10.5703125" customWidth="1"/>
    <col min="780" max="780" width="12.140625" customWidth="1"/>
    <col min="781" max="781" width="9.5703125" customWidth="1"/>
    <col min="782" max="783" width="18.140625" customWidth="1"/>
    <col min="784" max="785" width="8.5703125" customWidth="1"/>
    <col min="786" max="786" width="12.42578125" customWidth="1"/>
    <col min="787" max="787" width="11.85546875" bestFit="1" customWidth="1"/>
    <col min="788" max="788" width="13.42578125" customWidth="1"/>
    <col min="789" max="789" width="15.42578125" bestFit="1" customWidth="1"/>
    <col min="790" max="790" width="11.85546875" customWidth="1"/>
    <col min="791" max="791" width="8.85546875" customWidth="1"/>
    <col min="792" max="793" width="7.140625" customWidth="1"/>
    <col min="794" max="999" width="8.85546875" customWidth="1"/>
    <col min="1000" max="1001" width="9.140625" bestFit="1" customWidth="1"/>
    <col min="1023" max="1023" width="7.42578125" customWidth="1"/>
    <col min="1024" max="1024" width="30.140625" customWidth="1"/>
    <col min="1025" max="1025" width="13.5703125" customWidth="1"/>
    <col min="1026" max="1026" width="16" customWidth="1"/>
    <col min="1027" max="1027" width="8.5703125" customWidth="1"/>
    <col min="1028" max="1028" width="9.85546875" customWidth="1"/>
    <col min="1029" max="1029" width="8.5703125" bestFit="1" customWidth="1"/>
    <col min="1030" max="1030" width="8.5703125" customWidth="1"/>
    <col min="1031" max="1031" width="9.85546875" customWidth="1"/>
    <col min="1032" max="1032" width="11.42578125" customWidth="1"/>
    <col min="1033" max="1033" width="23" bestFit="1" customWidth="1"/>
    <col min="1034" max="1034" width="23" customWidth="1"/>
    <col min="1035" max="1035" width="10.5703125" customWidth="1"/>
    <col min="1036" max="1036" width="12.140625" customWidth="1"/>
    <col min="1037" max="1037" width="9.5703125" customWidth="1"/>
    <col min="1038" max="1039" width="18.140625" customWidth="1"/>
    <col min="1040" max="1041" width="8.5703125" customWidth="1"/>
    <col min="1042" max="1042" width="12.42578125" customWidth="1"/>
    <col min="1043" max="1043" width="11.85546875" bestFit="1" customWidth="1"/>
    <col min="1044" max="1044" width="13.42578125" customWidth="1"/>
    <col min="1045" max="1045" width="15.42578125" bestFit="1" customWidth="1"/>
    <col min="1046" max="1046" width="11.85546875" customWidth="1"/>
    <col min="1047" max="1047" width="8.85546875" customWidth="1"/>
    <col min="1048" max="1049" width="7.140625" customWidth="1"/>
    <col min="1050" max="1255" width="8.85546875" customWidth="1"/>
    <col min="1256" max="1257" width="9.140625" bestFit="1" customWidth="1"/>
    <col min="1279" max="1279" width="7.42578125" customWidth="1"/>
    <col min="1280" max="1280" width="30.140625" customWidth="1"/>
    <col min="1281" max="1281" width="13.5703125" customWidth="1"/>
    <col min="1282" max="1282" width="16" customWidth="1"/>
    <col min="1283" max="1283" width="8.5703125" customWidth="1"/>
    <col min="1284" max="1284" width="9.85546875" customWidth="1"/>
    <col min="1285" max="1285" width="8.5703125" bestFit="1" customWidth="1"/>
    <col min="1286" max="1286" width="8.5703125" customWidth="1"/>
    <col min="1287" max="1287" width="9.85546875" customWidth="1"/>
    <col min="1288" max="1288" width="11.42578125" customWidth="1"/>
    <col min="1289" max="1289" width="23" bestFit="1" customWidth="1"/>
    <col min="1290" max="1290" width="23" customWidth="1"/>
    <col min="1291" max="1291" width="10.5703125" customWidth="1"/>
    <col min="1292" max="1292" width="12.140625" customWidth="1"/>
    <col min="1293" max="1293" width="9.5703125" customWidth="1"/>
    <col min="1294" max="1295" width="18.140625" customWidth="1"/>
    <col min="1296" max="1297" width="8.5703125" customWidth="1"/>
    <col min="1298" max="1298" width="12.42578125" customWidth="1"/>
    <col min="1299" max="1299" width="11.85546875" bestFit="1" customWidth="1"/>
    <col min="1300" max="1300" width="13.42578125" customWidth="1"/>
    <col min="1301" max="1301" width="15.42578125" bestFit="1" customWidth="1"/>
    <col min="1302" max="1302" width="11.85546875" customWidth="1"/>
    <col min="1303" max="1303" width="8.85546875" customWidth="1"/>
    <col min="1304" max="1305" width="7.140625" customWidth="1"/>
    <col min="1306" max="1511" width="8.85546875" customWidth="1"/>
    <col min="1512" max="1513" width="9.140625" bestFit="1" customWidth="1"/>
    <col min="1535" max="1535" width="7.42578125" customWidth="1"/>
    <col min="1536" max="1536" width="30.140625" customWidth="1"/>
    <col min="1537" max="1537" width="13.5703125" customWidth="1"/>
    <col min="1538" max="1538" width="16" customWidth="1"/>
    <col min="1539" max="1539" width="8.5703125" customWidth="1"/>
    <col min="1540" max="1540" width="9.85546875" customWidth="1"/>
    <col min="1541" max="1541" width="8.5703125" bestFit="1" customWidth="1"/>
    <col min="1542" max="1542" width="8.5703125" customWidth="1"/>
    <col min="1543" max="1543" width="9.85546875" customWidth="1"/>
    <col min="1544" max="1544" width="11.42578125" customWidth="1"/>
    <col min="1545" max="1545" width="23" bestFit="1" customWidth="1"/>
    <col min="1546" max="1546" width="23" customWidth="1"/>
    <col min="1547" max="1547" width="10.5703125" customWidth="1"/>
    <col min="1548" max="1548" width="12.140625" customWidth="1"/>
    <col min="1549" max="1549" width="9.5703125" customWidth="1"/>
    <col min="1550" max="1551" width="18.140625" customWidth="1"/>
    <col min="1552" max="1553" width="8.5703125" customWidth="1"/>
    <col min="1554" max="1554" width="12.42578125" customWidth="1"/>
    <col min="1555" max="1555" width="11.85546875" bestFit="1" customWidth="1"/>
    <col min="1556" max="1556" width="13.42578125" customWidth="1"/>
    <col min="1557" max="1557" width="15.42578125" bestFit="1" customWidth="1"/>
    <col min="1558" max="1558" width="11.85546875" customWidth="1"/>
    <col min="1559" max="1559" width="8.85546875" customWidth="1"/>
    <col min="1560" max="1561" width="7.140625" customWidth="1"/>
    <col min="1562" max="1767" width="8.85546875" customWidth="1"/>
    <col min="1768" max="1769" width="9.140625" bestFit="1" customWidth="1"/>
    <col min="1791" max="1791" width="7.42578125" customWidth="1"/>
    <col min="1792" max="1792" width="30.140625" customWidth="1"/>
    <col min="1793" max="1793" width="13.5703125" customWidth="1"/>
    <col min="1794" max="1794" width="16" customWidth="1"/>
    <col min="1795" max="1795" width="8.5703125" customWidth="1"/>
    <col min="1796" max="1796" width="9.85546875" customWidth="1"/>
    <col min="1797" max="1797" width="8.5703125" bestFit="1" customWidth="1"/>
    <col min="1798" max="1798" width="8.5703125" customWidth="1"/>
    <col min="1799" max="1799" width="9.85546875" customWidth="1"/>
    <col min="1800" max="1800" width="11.42578125" customWidth="1"/>
    <col min="1801" max="1801" width="23" bestFit="1" customWidth="1"/>
    <col min="1802" max="1802" width="23" customWidth="1"/>
    <col min="1803" max="1803" width="10.5703125" customWidth="1"/>
    <col min="1804" max="1804" width="12.140625" customWidth="1"/>
    <col min="1805" max="1805" width="9.5703125" customWidth="1"/>
    <col min="1806" max="1807" width="18.140625" customWidth="1"/>
    <col min="1808" max="1809" width="8.5703125" customWidth="1"/>
    <col min="1810" max="1810" width="12.42578125" customWidth="1"/>
    <col min="1811" max="1811" width="11.85546875" bestFit="1" customWidth="1"/>
    <col min="1812" max="1812" width="13.42578125" customWidth="1"/>
    <col min="1813" max="1813" width="15.42578125" bestFit="1" customWidth="1"/>
    <col min="1814" max="1814" width="11.85546875" customWidth="1"/>
    <col min="1815" max="1815" width="8.85546875" customWidth="1"/>
    <col min="1816" max="1817" width="7.140625" customWidth="1"/>
    <col min="1818" max="2023" width="8.85546875" customWidth="1"/>
    <col min="2024" max="2025" width="9.140625" bestFit="1" customWidth="1"/>
    <col min="2047" max="2047" width="7.42578125" customWidth="1"/>
    <col min="2048" max="2048" width="30.140625" customWidth="1"/>
    <col min="2049" max="2049" width="13.5703125" customWidth="1"/>
    <col min="2050" max="2050" width="16" customWidth="1"/>
    <col min="2051" max="2051" width="8.5703125" customWidth="1"/>
    <col min="2052" max="2052" width="9.85546875" customWidth="1"/>
    <col min="2053" max="2053" width="8.5703125" bestFit="1" customWidth="1"/>
    <col min="2054" max="2054" width="8.5703125" customWidth="1"/>
    <col min="2055" max="2055" width="9.85546875" customWidth="1"/>
    <col min="2056" max="2056" width="11.42578125" customWidth="1"/>
    <col min="2057" max="2057" width="23" bestFit="1" customWidth="1"/>
    <col min="2058" max="2058" width="23" customWidth="1"/>
    <col min="2059" max="2059" width="10.5703125" customWidth="1"/>
    <col min="2060" max="2060" width="12.140625" customWidth="1"/>
    <col min="2061" max="2061" width="9.5703125" customWidth="1"/>
    <col min="2062" max="2063" width="18.140625" customWidth="1"/>
    <col min="2064" max="2065" width="8.5703125" customWidth="1"/>
    <col min="2066" max="2066" width="12.42578125" customWidth="1"/>
    <col min="2067" max="2067" width="11.85546875" bestFit="1" customWidth="1"/>
    <col min="2068" max="2068" width="13.42578125" customWidth="1"/>
    <col min="2069" max="2069" width="15.42578125" bestFit="1" customWidth="1"/>
    <col min="2070" max="2070" width="11.85546875" customWidth="1"/>
    <col min="2071" max="2071" width="8.85546875" customWidth="1"/>
    <col min="2072" max="2073" width="7.140625" customWidth="1"/>
    <col min="2074" max="2279" width="8.85546875" customWidth="1"/>
    <col min="2280" max="2281" width="9.140625" bestFit="1" customWidth="1"/>
    <col min="2303" max="2303" width="7.42578125" customWidth="1"/>
    <col min="2304" max="2304" width="30.140625" customWidth="1"/>
    <col min="2305" max="2305" width="13.5703125" customWidth="1"/>
    <col min="2306" max="2306" width="16" customWidth="1"/>
    <col min="2307" max="2307" width="8.5703125" customWidth="1"/>
    <col min="2308" max="2308" width="9.85546875" customWidth="1"/>
    <col min="2309" max="2309" width="8.5703125" bestFit="1" customWidth="1"/>
    <col min="2310" max="2310" width="8.5703125" customWidth="1"/>
    <col min="2311" max="2311" width="9.85546875" customWidth="1"/>
    <col min="2312" max="2312" width="11.42578125" customWidth="1"/>
    <col min="2313" max="2313" width="23" bestFit="1" customWidth="1"/>
    <col min="2314" max="2314" width="23" customWidth="1"/>
    <col min="2315" max="2315" width="10.5703125" customWidth="1"/>
    <col min="2316" max="2316" width="12.140625" customWidth="1"/>
    <col min="2317" max="2317" width="9.5703125" customWidth="1"/>
    <col min="2318" max="2319" width="18.140625" customWidth="1"/>
    <col min="2320" max="2321" width="8.5703125" customWidth="1"/>
    <col min="2322" max="2322" width="12.42578125" customWidth="1"/>
    <col min="2323" max="2323" width="11.85546875" bestFit="1" customWidth="1"/>
    <col min="2324" max="2324" width="13.42578125" customWidth="1"/>
    <col min="2325" max="2325" width="15.42578125" bestFit="1" customWidth="1"/>
    <col min="2326" max="2326" width="11.85546875" customWidth="1"/>
    <col min="2327" max="2327" width="8.85546875" customWidth="1"/>
    <col min="2328" max="2329" width="7.140625" customWidth="1"/>
    <col min="2330" max="2535" width="8.85546875" customWidth="1"/>
    <col min="2536" max="2537" width="9.140625" bestFit="1" customWidth="1"/>
    <col min="2559" max="2559" width="7.42578125" customWidth="1"/>
    <col min="2560" max="2560" width="30.140625" customWidth="1"/>
    <col min="2561" max="2561" width="13.5703125" customWidth="1"/>
    <col min="2562" max="2562" width="16" customWidth="1"/>
    <col min="2563" max="2563" width="8.5703125" customWidth="1"/>
    <col min="2564" max="2564" width="9.85546875" customWidth="1"/>
    <col min="2565" max="2565" width="8.5703125" bestFit="1" customWidth="1"/>
    <col min="2566" max="2566" width="8.5703125" customWidth="1"/>
    <col min="2567" max="2567" width="9.85546875" customWidth="1"/>
    <col min="2568" max="2568" width="11.42578125" customWidth="1"/>
    <col min="2569" max="2569" width="23" bestFit="1" customWidth="1"/>
    <col min="2570" max="2570" width="23" customWidth="1"/>
    <col min="2571" max="2571" width="10.5703125" customWidth="1"/>
    <col min="2572" max="2572" width="12.140625" customWidth="1"/>
    <col min="2573" max="2573" width="9.5703125" customWidth="1"/>
    <col min="2574" max="2575" width="18.140625" customWidth="1"/>
    <col min="2576" max="2577" width="8.5703125" customWidth="1"/>
    <col min="2578" max="2578" width="12.42578125" customWidth="1"/>
    <col min="2579" max="2579" width="11.85546875" bestFit="1" customWidth="1"/>
    <col min="2580" max="2580" width="13.42578125" customWidth="1"/>
    <col min="2581" max="2581" width="15.42578125" bestFit="1" customWidth="1"/>
    <col min="2582" max="2582" width="11.85546875" customWidth="1"/>
    <col min="2583" max="2583" width="8.85546875" customWidth="1"/>
    <col min="2584" max="2585" width="7.140625" customWidth="1"/>
    <col min="2586" max="2791" width="8.85546875" customWidth="1"/>
    <col min="2792" max="2793" width="9.140625" bestFit="1" customWidth="1"/>
    <col min="2815" max="2815" width="7.42578125" customWidth="1"/>
    <col min="2816" max="2816" width="30.140625" customWidth="1"/>
    <col min="2817" max="2817" width="13.5703125" customWidth="1"/>
    <col min="2818" max="2818" width="16" customWidth="1"/>
    <col min="2819" max="2819" width="8.5703125" customWidth="1"/>
    <col min="2820" max="2820" width="9.85546875" customWidth="1"/>
    <col min="2821" max="2821" width="8.5703125" bestFit="1" customWidth="1"/>
    <col min="2822" max="2822" width="8.5703125" customWidth="1"/>
    <col min="2823" max="2823" width="9.85546875" customWidth="1"/>
    <col min="2824" max="2824" width="11.42578125" customWidth="1"/>
    <col min="2825" max="2825" width="23" bestFit="1" customWidth="1"/>
    <col min="2826" max="2826" width="23" customWidth="1"/>
    <col min="2827" max="2827" width="10.5703125" customWidth="1"/>
    <col min="2828" max="2828" width="12.140625" customWidth="1"/>
    <col min="2829" max="2829" width="9.5703125" customWidth="1"/>
    <col min="2830" max="2831" width="18.140625" customWidth="1"/>
    <col min="2832" max="2833" width="8.5703125" customWidth="1"/>
    <col min="2834" max="2834" width="12.42578125" customWidth="1"/>
    <col min="2835" max="2835" width="11.85546875" bestFit="1" customWidth="1"/>
    <col min="2836" max="2836" width="13.42578125" customWidth="1"/>
    <col min="2837" max="2837" width="15.42578125" bestFit="1" customWidth="1"/>
    <col min="2838" max="2838" width="11.85546875" customWidth="1"/>
    <col min="2839" max="2839" width="8.85546875" customWidth="1"/>
    <col min="2840" max="2841" width="7.140625" customWidth="1"/>
    <col min="2842" max="3047" width="8.85546875" customWidth="1"/>
    <col min="3048" max="3049" width="9.140625" bestFit="1" customWidth="1"/>
    <col min="3071" max="3071" width="7.42578125" customWidth="1"/>
    <col min="3072" max="3072" width="30.140625" customWidth="1"/>
    <col min="3073" max="3073" width="13.5703125" customWidth="1"/>
    <col min="3074" max="3074" width="16" customWidth="1"/>
    <col min="3075" max="3075" width="8.5703125" customWidth="1"/>
    <col min="3076" max="3076" width="9.85546875" customWidth="1"/>
    <col min="3077" max="3077" width="8.5703125" bestFit="1" customWidth="1"/>
    <col min="3078" max="3078" width="8.5703125" customWidth="1"/>
    <col min="3079" max="3079" width="9.85546875" customWidth="1"/>
    <col min="3080" max="3080" width="11.42578125" customWidth="1"/>
    <col min="3081" max="3081" width="23" bestFit="1" customWidth="1"/>
    <col min="3082" max="3082" width="23" customWidth="1"/>
    <col min="3083" max="3083" width="10.5703125" customWidth="1"/>
    <col min="3084" max="3084" width="12.140625" customWidth="1"/>
    <col min="3085" max="3085" width="9.5703125" customWidth="1"/>
    <col min="3086" max="3087" width="18.140625" customWidth="1"/>
    <col min="3088" max="3089" width="8.5703125" customWidth="1"/>
    <col min="3090" max="3090" width="12.42578125" customWidth="1"/>
    <col min="3091" max="3091" width="11.85546875" bestFit="1" customWidth="1"/>
    <col min="3092" max="3092" width="13.42578125" customWidth="1"/>
    <col min="3093" max="3093" width="15.42578125" bestFit="1" customWidth="1"/>
    <col min="3094" max="3094" width="11.85546875" customWidth="1"/>
    <col min="3095" max="3095" width="8.85546875" customWidth="1"/>
    <col min="3096" max="3097" width="7.140625" customWidth="1"/>
    <col min="3098" max="3303" width="8.85546875" customWidth="1"/>
    <col min="3304" max="3305" width="9.140625" bestFit="1" customWidth="1"/>
    <col min="3327" max="3327" width="7.42578125" customWidth="1"/>
    <col min="3328" max="3328" width="30.140625" customWidth="1"/>
    <col min="3329" max="3329" width="13.5703125" customWidth="1"/>
    <col min="3330" max="3330" width="16" customWidth="1"/>
    <col min="3331" max="3331" width="8.5703125" customWidth="1"/>
    <col min="3332" max="3332" width="9.85546875" customWidth="1"/>
    <col min="3333" max="3333" width="8.5703125" bestFit="1" customWidth="1"/>
    <col min="3334" max="3334" width="8.5703125" customWidth="1"/>
    <col min="3335" max="3335" width="9.85546875" customWidth="1"/>
    <col min="3336" max="3336" width="11.42578125" customWidth="1"/>
    <col min="3337" max="3337" width="23" bestFit="1" customWidth="1"/>
    <col min="3338" max="3338" width="23" customWidth="1"/>
    <col min="3339" max="3339" width="10.5703125" customWidth="1"/>
    <col min="3340" max="3340" width="12.140625" customWidth="1"/>
    <col min="3341" max="3341" width="9.5703125" customWidth="1"/>
    <col min="3342" max="3343" width="18.140625" customWidth="1"/>
    <col min="3344" max="3345" width="8.5703125" customWidth="1"/>
    <col min="3346" max="3346" width="12.42578125" customWidth="1"/>
    <col min="3347" max="3347" width="11.85546875" bestFit="1" customWidth="1"/>
    <col min="3348" max="3348" width="13.42578125" customWidth="1"/>
    <col min="3349" max="3349" width="15.42578125" bestFit="1" customWidth="1"/>
    <col min="3350" max="3350" width="11.85546875" customWidth="1"/>
    <col min="3351" max="3351" width="8.85546875" customWidth="1"/>
    <col min="3352" max="3353" width="7.140625" customWidth="1"/>
    <col min="3354" max="3559" width="8.85546875" customWidth="1"/>
    <col min="3560" max="3561" width="9.140625" bestFit="1" customWidth="1"/>
    <col min="3583" max="3583" width="7.42578125" customWidth="1"/>
    <col min="3584" max="3584" width="30.140625" customWidth="1"/>
    <col min="3585" max="3585" width="13.5703125" customWidth="1"/>
    <col min="3586" max="3586" width="16" customWidth="1"/>
    <col min="3587" max="3587" width="8.5703125" customWidth="1"/>
    <col min="3588" max="3588" width="9.85546875" customWidth="1"/>
    <col min="3589" max="3589" width="8.5703125" bestFit="1" customWidth="1"/>
    <col min="3590" max="3590" width="8.5703125" customWidth="1"/>
    <col min="3591" max="3591" width="9.85546875" customWidth="1"/>
    <col min="3592" max="3592" width="11.42578125" customWidth="1"/>
    <col min="3593" max="3593" width="23" bestFit="1" customWidth="1"/>
    <col min="3594" max="3594" width="23" customWidth="1"/>
    <col min="3595" max="3595" width="10.5703125" customWidth="1"/>
    <col min="3596" max="3596" width="12.140625" customWidth="1"/>
    <col min="3597" max="3597" width="9.5703125" customWidth="1"/>
    <col min="3598" max="3599" width="18.140625" customWidth="1"/>
    <col min="3600" max="3601" width="8.5703125" customWidth="1"/>
    <col min="3602" max="3602" width="12.42578125" customWidth="1"/>
    <col min="3603" max="3603" width="11.85546875" bestFit="1" customWidth="1"/>
    <col min="3604" max="3604" width="13.42578125" customWidth="1"/>
    <col min="3605" max="3605" width="15.42578125" bestFit="1" customWidth="1"/>
    <col min="3606" max="3606" width="11.85546875" customWidth="1"/>
    <col min="3607" max="3607" width="8.85546875" customWidth="1"/>
    <col min="3608" max="3609" width="7.140625" customWidth="1"/>
    <col min="3610" max="3815" width="8.85546875" customWidth="1"/>
    <col min="3816" max="3817" width="9.140625" bestFit="1" customWidth="1"/>
    <col min="3839" max="3839" width="7.42578125" customWidth="1"/>
    <col min="3840" max="3840" width="30.140625" customWidth="1"/>
    <col min="3841" max="3841" width="13.5703125" customWidth="1"/>
    <col min="3842" max="3842" width="16" customWidth="1"/>
    <col min="3843" max="3843" width="8.5703125" customWidth="1"/>
    <col min="3844" max="3844" width="9.85546875" customWidth="1"/>
    <col min="3845" max="3845" width="8.5703125" bestFit="1" customWidth="1"/>
    <col min="3846" max="3846" width="8.5703125" customWidth="1"/>
    <col min="3847" max="3847" width="9.85546875" customWidth="1"/>
    <col min="3848" max="3848" width="11.42578125" customWidth="1"/>
    <col min="3849" max="3849" width="23" bestFit="1" customWidth="1"/>
    <col min="3850" max="3850" width="23" customWidth="1"/>
    <col min="3851" max="3851" width="10.5703125" customWidth="1"/>
    <col min="3852" max="3852" width="12.140625" customWidth="1"/>
    <col min="3853" max="3853" width="9.5703125" customWidth="1"/>
    <col min="3854" max="3855" width="18.140625" customWidth="1"/>
    <col min="3856" max="3857" width="8.5703125" customWidth="1"/>
    <col min="3858" max="3858" width="12.42578125" customWidth="1"/>
    <col min="3859" max="3859" width="11.85546875" bestFit="1" customWidth="1"/>
    <col min="3860" max="3860" width="13.42578125" customWidth="1"/>
    <col min="3861" max="3861" width="15.42578125" bestFit="1" customWidth="1"/>
    <col min="3862" max="3862" width="11.85546875" customWidth="1"/>
    <col min="3863" max="3863" width="8.85546875" customWidth="1"/>
    <col min="3864" max="3865" width="7.140625" customWidth="1"/>
    <col min="3866" max="4071" width="8.85546875" customWidth="1"/>
    <col min="4072" max="4073" width="9.140625" bestFit="1" customWidth="1"/>
    <col min="4095" max="4095" width="7.42578125" customWidth="1"/>
    <col min="4096" max="4096" width="30.140625" customWidth="1"/>
    <col min="4097" max="4097" width="13.5703125" customWidth="1"/>
    <col min="4098" max="4098" width="16" customWidth="1"/>
    <col min="4099" max="4099" width="8.5703125" customWidth="1"/>
    <col min="4100" max="4100" width="9.85546875" customWidth="1"/>
    <col min="4101" max="4101" width="8.5703125" bestFit="1" customWidth="1"/>
    <col min="4102" max="4102" width="8.5703125" customWidth="1"/>
    <col min="4103" max="4103" width="9.85546875" customWidth="1"/>
    <col min="4104" max="4104" width="11.42578125" customWidth="1"/>
    <col min="4105" max="4105" width="23" bestFit="1" customWidth="1"/>
    <col min="4106" max="4106" width="23" customWidth="1"/>
    <col min="4107" max="4107" width="10.5703125" customWidth="1"/>
    <col min="4108" max="4108" width="12.140625" customWidth="1"/>
    <col min="4109" max="4109" width="9.5703125" customWidth="1"/>
    <col min="4110" max="4111" width="18.140625" customWidth="1"/>
    <col min="4112" max="4113" width="8.5703125" customWidth="1"/>
    <col min="4114" max="4114" width="12.42578125" customWidth="1"/>
    <col min="4115" max="4115" width="11.85546875" bestFit="1" customWidth="1"/>
    <col min="4116" max="4116" width="13.42578125" customWidth="1"/>
    <col min="4117" max="4117" width="15.42578125" bestFit="1" customWidth="1"/>
    <col min="4118" max="4118" width="11.85546875" customWidth="1"/>
    <col min="4119" max="4119" width="8.85546875" customWidth="1"/>
    <col min="4120" max="4121" width="7.140625" customWidth="1"/>
    <col min="4122" max="4327" width="8.85546875" customWidth="1"/>
    <col min="4328" max="4329" width="9.140625" bestFit="1" customWidth="1"/>
    <col min="4351" max="4351" width="7.42578125" customWidth="1"/>
    <col min="4352" max="4352" width="30.140625" customWidth="1"/>
    <col min="4353" max="4353" width="13.5703125" customWidth="1"/>
    <col min="4354" max="4354" width="16" customWidth="1"/>
    <col min="4355" max="4355" width="8.5703125" customWidth="1"/>
    <col min="4356" max="4356" width="9.85546875" customWidth="1"/>
    <col min="4357" max="4357" width="8.5703125" bestFit="1" customWidth="1"/>
    <col min="4358" max="4358" width="8.5703125" customWidth="1"/>
    <col min="4359" max="4359" width="9.85546875" customWidth="1"/>
    <col min="4360" max="4360" width="11.42578125" customWidth="1"/>
    <col min="4361" max="4361" width="23" bestFit="1" customWidth="1"/>
    <col min="4362" max="4362" width="23" customWidth="1"/>
    <col min="4363" max="4363" width="10.5703125" customWidth="1"/>
    <col min="4364" max="4364" width="12.140625" customWidth="1"/>
    <col min="4365" max="4365" width="9.5703125" customWidth="1"/>
    <col min="4366" max="4367" width="18.140625" customWidth="1"/>
    <col min="4368" max="4369" width="8.5703125" customWidth="1"/>
    <col min="4370" max="4370" width="12.42578125" customWidth="1"/>
    <col min="4371" max="4371" width="11.85546875" bestFit="1" customWidth="1"/>
    <col min="4372" max="4372" width="13.42578125" customWidth="1"/>
    <col min="4373" max="4373" width="15.42578125" bestFit="1" customWidth="1"/>
    <col min="4374" max="4374" width="11.85546875" customWidth="1"/>
    <col min="4375" max="4375" width="8.85546875" customWidth="1"/>
    <col min="4376" max="4377" width="7.140625" customWidth="1"/>
    <col min="4378" max="4583" width="8.85546875" customWidth="1"/>
    <col min="4584" max="4585" width="9.140625" bestFit="1" customWidth="1"/>
    <col min="4607" max="4607" width="7.42578125" customWidth="1"/>
    <col min="4608" max="4608" width="30.140625" customWidth="1"/>
    <col min="4609" max="4609" width="13.5703125" customWidth="1"/>
    <col min="4610" max="4610" width="16" customWidth="1"/>
    <col min="4611" max="4611" width="8.5703125" customWidth="1"/>
    <col min="4612" max="4612" width="9.85546875" customWidth="1"/>
    <col min="4613" max="4613" width="8.5703125" bestFit="1" customWidth="1"/>
    <col min="4614" max="4614" width="8.5703125" customWidth="1"/>
    <col min="4615" max="4615" width="9.85546875" customWidth="1"/>
    <col min="4616" max="4616" width="11.42578125" customWidth="1"/>
    <col min="4617" max="4617" width="23" bestFit="1" customWidth="1"/>
    <col min="4618" max="4618" width="23" customWidth="1"/>
    <col min="4619" max="4619" width="10.5703125" customWidth="1"/>
    <col min="4620" max="4620" width="12.140625" customWidth="1"/>
    <col min="4621" max="4621" width="9.5703125" customWidth="1"/>
    <col min="4622" max="4623" width="18.140625" customWidth="1"/>
    <col min="4624" max="4625" width="8.5703125" customWidth="1"/>
    <col min="4626" max="4626" width="12.42578125" customWidth="1"/>
    <col min="4627" max="4627" width="11.85546875" bestFit="1" customWidth="1"/>
    <col min="4628" max="4628" width="13.42578125" customWidth="1"/>
    <col min="4629" max="4629" width="15.42578125" bestFit="1" customWidth="1"/>
    <col min="4630" max="4630" width="11.85546875" customWidth="1"/>
    <col min="4631" max="4631" width="8.85546875" customWidth="1"/>
    <col min="4632" max="4633" width="7.140625" customWidth="1"/>
    <col min="4634" max="4839" width="8.85546875" customWidth="1"/>
    <col min="4840" max="4841" width="9.140625" bestFit="1" customWidth="1"/>
    <col min="4863" max="4863" width="7.42578125" customWidth="1"/>
    <col min="4864" max="4864" width="30.140625" customWidth="1"/>
    <col min="4865" max="4865" width="13.5703125" customWidth="1"/>
    <col min="4866" max="4866" width="16" customWidth="1"/>
    <col min="4867" max="4867" width="8.5703125" customWidth="1"/>
    <col min="4868" max="4868" width="9.85546875" customWidth="1"/>
    <col min="4869" max="4869" width="8.5703125" bestFit="1" customWidth="1"/>
    <col min="4870" max="4870" width="8.5703125" customWidth="1"/>
    <col min="4871" max="4871" width="9.85546875" customWidth="1"/>
    <col min="4872" max="4872" width="11.42578125" customWidth="1"/>
    <col min="4873" max="4873" width="23" bestFit="1" customWidth="1"/>
    <col min="4874" max="4874" width="23" customWidth="1"/>
    <col min="4875" max="4875" width="10.5703125" customWidth="1"/>
    <col min="4876" max="4876" width="12.140625" customWidth="1"/>
    <col min="4877" max="4877" width="9.5703125" customWidth="1"/>
    <col min="4878" max="4879" width="18.140625" customWidth="1"/>
    <col min="4880" max="4881" width="8.5703125" customWidth="1"/>
    <col min="4882" max="4882" width="12.42578125" customWidth="1"/>
    <col min="4883" max="4883" width="11.85546875" bestFit="1" customWidth="1"/>
    <col min="4884" max="4884" width="13.42578125" customWidth="1"/>
    <col min="4885" max="4885" width="15.42578125" bestFit="1" customWidth="1"/>
    <col min="4886" max="4886" width="11.85546875" customWidth="1"/>
    <col min="4887" max="4887" width="8.85546875" customWidth="1"/>
    <col min="4888" max="4889" width="7.140625" customWidth="1"/>
    <col min="4890" max="5095" width="8.85546875" customWidth="1"/>
    <col min="5096" max="5097" width="9.140625" bestFit="1" customWidth="1"/>
    <col min="5119" max="5119" width="7.42578125" customWidth="1"/>
    <col min="5120" max="5120" width="30.140625" customWidth="1"/>
    <col min="5121" max="5121" width="13.5703125" customWidth="1"/>
    <col min="5122" max="5122" width="16" customWidth="1"/>
    <col min="5123" max="5123" width="8.5703125" customWidth="1"/>
    <col min="5124" max="5124" width="9.85546875" customWidth="1"/>
    <col min="5125" max="5125" width="8.5703125" bestFit="1" customWidth="1"/>
    <col min="5126" max="5126" width="8.5703125" customWidth="1"/>
    <col min="5127" max="5127" width="9.85546875" customWidth="1"/>
    <col min="5128" max="5128" width="11.42578125" customWidth="1"/>
    <col min="5129" max="5129" width="23" bestFit="1" customWidth="1"/>
    <col min="5130" max="5130" width="23" customWidth="1"/>
    <col min="5131" max="5131" width="10.5703125" customWidth="1"/>
    <col min="5132" max="5132" width="12.140625" customWidth="1"/>
    <col min="5133" max="5133" width="9.5703125" customWidth="1"/>
    <col min="5134" max="5135" width="18.140625" customWidth="1"/>
    <col min="5136" max="5137" width="8.5703125" customWidth="1"/>
    <col min="5138" max="5138" width="12.42578125" customWidth="1"/>
    <col min="5139" max="5139" width="11.85546875" bestFit="1" customWidth="1"/>
    <col min="5140" max="5140" width="13.42578125" customWidth="1"/>
    <col min="5141" max="5141" width="15.42578125" bestFit="1" customWidth="1"/>
    <col min="5142" max="5142" width="11.85546875" customWidth="1"/>
    <col min="5143" max="5143" width="8.85546875" customWidth="1"/>
    <col min="5144" max="5145" width="7.140625" customWidth="1"/>
    <col min="5146" max="5351" width="8.85546875" customWidth="1"/>
    <col min="5352" max="5353" width="9.140625" bestFit="1" customWidth="1"/>
    <col min="5375" max="5375" width="7.42578125" customWidth="1"/>
    <col min="5376" max="5376" width="30.140625" customWidth="1"/>
    <col min="5377" max="5377" width="13.5703125" customWidth="1"/>
    <col min="5378" max="5378" width="16" customWidth="1"/>
    <col min="5379" max="5379" width="8.5703125" customWidth="1"/>
    <col min="5380" max="5380" width="9.85546875" customWidth="1"/>
    <col min="5381" max="5381" width="8.5703125" bestFit="1" customWidth="1"/>
    <col min="5382" max="5382" width="8.5703125" customWidth="1"/>
    <col min="5383" max="5383" width="9.85546875" customWidth="1"/>
    <col min="5384" max="5384" width="11.42578125" customWidth="1"/>
    <col min="5385" max="5385" width="23" bestFit="1" customWidth="1"/>
    <col min="5386" max="5386" width="23" customWidth="1"/>
    <col min="5387" max="5387" width="10.5703125" customWidth="1"/>
    <col min="5388" max="5388" width="12.140625" customWidth="1"/>
    <col min="5389" max="5389" width="9.5703125" customWidth="1"/>
    <col min="5390" max="5391" width="18.140625" customWidth="1"/>
    <col min="5392" max="5393" width="8.5703125" customWidth="1"/>
    <col min="5394" max="5394" width="12.42578125" customWidth="1"/>
    <col min="5395" max="5395" width="11.85546875" bestFit="1" customWidth="1"/>
    <col min="5396" max="5396" width="13.42578125" customWidth="1"/>
    <col min="5397" max="5397" width="15.42578125" bestFit="1" customWidth="1"/>
    <col min="5398" max="5398" width="11.85546875" customWidth="1"/>
    <col min="5399" max="5399" width="8.85546875" customWidth="1"/>
    <col min="5400" max="5401" width="7.140625" customWidth="1"/>
    <col min="5402" max="5607" width="8.85546875" customWidth="1"/>
    <col min="5608" max="5609" width="9.140625" bestFit="1" customWidth="1"/>
    <col min="5631" max="5631" width="7.42578125" customWidth="1"/>
    <col min="5632" max="5632" width="30.140625" customWidth="1"/>
    <col min="5633" max="5633" width="13.5703125" customWidth="1"/>
    <col min="5634" max="5634" width="16" customWidth="1"/>
    <col min="5635" max="5635" width="8.5703125" customWidth="1"/>
    <col min="5636" max="5636" width="9.85546875" customWidth="1"/>
    <col min="5637" max="5637" width="8.5703125" bestFit="1" customWidth="1"/>
    <col min="5638" max="5638" width="8.5703125" customWidth="1"/>
    <col min="5639" max="5639" width="9.85546875" customWidth="1"/>
    <col min="5640" max="5640" width="11.42578125" customWidth="1"/>
    <col min="5641" max="5641" width="23" bestFit="1" customWidth="1"/>
    <col min="5642" max="5642" width="23" customWidth="1"/>
    <col min="5643" max="5643" width="10.5703125" customWidth="1"/>
    <col min="5644" max="5644" width="12.140625" customWidth="1"/>
    <col min="5645" max="5645" width="9.5703125" customWidth="1"/>
    <col min="5646" max="5647" width="18.140625" customWidth="1"/>
    <col min="5648" max="5649" width="8.5703125" customWidth="1"/>
    <col min="5650" max="5650" width="12.42578125" customWidth="1"/>
    <col min="5651" max="5651" width="11.85546875" bestFit="1" customWidth="1"/>
    <col min="5652" max="5652" width="13.42578125" customWidth="1"/>
    <col min="5653" max="5653" width="15.42578125" bestFit="1" customWidth="1"/>
    <col min="5654" max="5654" width="11.85546875" customWidth="1"/>
    <col min="5655" max="5655" width="8.85546875" customWidth="1"/>
    <col min="5656" max="5657" width="7.140625" customWidth="1"/>
    <col min="5658" max="5863" width="8.85546875" customWidth="1"/>
    <col min="5864" max="5865" width="9.140625" bestFit="1" customWidth="1"/>
    <col min="5887" max="5887" width="7.42578125" customWidth="1"/>
    <col min="5888" max="5888" width="30.140625" customWidth="1"/>
    <col min="5889" max="5889" width="13.5703125" customWidth="1"/>
    <col min="5890" max="5890" width="16" customWidth="1"/>
    <col min="5891" max="5891" width="8.5703125" customWidth="1"/>
    <col min="5892" max="5892" width="9.85546875" customWidth="1"/>
    <col min="5893" max="5893" width="8.5703125" bestFit="1" customWidth="1"/>
    <col min="5894" max="5894" width="8.5703125" customWidth="1"/>
    <col min="5895" max="5895" width="9.85546875" customWidth="1"/>
    <col min="5896" max="5896" width="11.42578125" customWidth="1"/>
    <col min="5897" max="5897" width="23" bestFit="1" customWidth="1"/>
    <col min="5898" max="5898" width="23" customWidth="1"/>
    <col min="5899" max="5899" width="10.5703125" customWidth="1"/>
    <col min="5900" max="5900" width="12.140625" customWidth="1"/>
    <col min="5901" max="5901" width="9.5703125" customWidth="1"/>
    <col min="5902" max="5903" width="18.140625" customWidth="1"/>
    <col min="5904" max="5905" width="8.5703125" customWidth="1"/>
    <col min="5906" max="5906" width="12.42578125" customWidth="1"/>
    <col min="5907" max="5907" width="11.85546875" bestFit="1" customWidth="1"/>
    <col min="5908" max="5908" width="13.42578125" customWidth="1"/>
    <col min="5909" max="5909" width="15.42578125" bestFit="1" customWidth="1"/>
    <col min="5910" max="5910" width="11.85546875" customWidth="1"/>
    <col min="5911" max="5911" width="8.85546875" customWidth="1"/>
    <col min="5912" max="5913" width="7.140625" customWidth="1"/>
    <col min="5914" max="6119" width="8.85546875" customWidth="1"/>
    <col min="6120" max="6121" width="9.140625" bestFit="1" customWidth="1"/>
    <col min="6143" max="6143" width="7.42578125" customWidth="1"/>
    <col min="6144" max="6144" width="30.140625" customWidth="1"/>
    <col min="6145" max="6145" width="13.5703125" customWidth="1"/>
    <col min="6146" max="6146" width="16" customWidth="1"/>
    <col min="6147" max="6147" width="8.5703125" customWidth="1"/>
    <col min="6148" max="6148" width="9.85546875" customWidth="1"/>
    <col min="6149" max="6149" width="8.5703125" bestFit="1" customWidth="1"/>
    <col min="6150" max="6150" width="8.5703125" customWidth="1"/>
    <col min="6151" max="6151" width="9.85546875" customWidth="1"/>
    <col min="6152" max="6152" width="11.42578125" customWidth="1"/>
    <col min="6153" max="6153" width="23" bestFit="1" customWidth="1"/>
    <col min="6154" max="6154" width="23" customWidth="1"/>
    <col min="6155" max="6155" width="10.5703125" customWidth="1"/>
    <col min="6156" max="6156" width="12.140625" customWidth="1"/>
    <col min="6157" max="6157" width="9.5703125" customWidth="1"/>
    <col min="6158" max="6159" width="18.140625" customWidth="1"/>
    <col min="6160" max="6161" width="8.5703125" customWidth="1"/>
    <col min="6162" max="6162" width="12.42578125" customWidth="1"/>
    <col min="6163" max="6163" width="11.85546875" bestFit="1" customWidth="1"/>
    <col min="6164" max="6164" width="13.42578125" customWidth="1"/>
    <col min="6165" max="6165" width="15.42578125" bestFit="1" customWidth="1"/>
    <col min="6166" max="6166" width="11.85546875" customWidth="1"/>
    <col min="6167" max="6167" width="8.85546875" customWidth="1"/>
    <col min="6168" max="6169" width="7.140625" customWidth="1"/>
    <col min="6170" max="6375" width="8.85546875" customWidth="1"/>
    <col min="6376" max="6377" width="9.140625" bestFit="1" customWidth="1"/>
    <col min="6399" max="6399" width="7.42578125" customWidth="1"/>
    <col min="6400" max="6400" width="30.140625" customWidth="1"/>
    <col min="6401" max="6401" width="13.5703125" customWidth="1"/>
    <col min="6402" max="6402" width="16" customWidth="1"/>
    <col min="6403" max="6403" width="8.5703125" customWidth="1"/>
    <col min="6404" max="6404" width="9.85546875" customWidth="1"/>
    <col min="6405" max="6405" width="8.5703125" bestFit="1" customWidth="1"/>
    <col min="6406" max="6406" width="8.5703125" customWidth="1"/>
    <col min="6407" max="6407" width="9.85546875" customWidth="1"/>
    <col min="6408" max="6408" width="11.42578125" customWidth="1"/>
    <col min="6409" max="6409" width="23" bestFit="1" customWidth="1"/>
    <col min="6410" max="6410" width="23" customWidth="1"/>
    <col min="6411" max="6411" width="10.5703125" customWidth="1"/>
    <col min="6412" max="6412" width="12.140625" customWidth="1"/>
    <col min="6413" max="6413" width="9.5703125" customWidth="1"/>
    <col min="6414" max="6415" width="18.140625" customWidth="1"/>
    <col min="6416" max="6417" width="8.5703125" customWidth="1"/>
    <col min="6418" max="6418" width="12.42578125" customWidth="1"/>
    <col min="6419" max="6419" width="11.85546875" bestFit="1" customWidth="1"/>
    <col min="6420" max="6420" width="13.42578125" customWidth="1"/>
    <col min="6421" max="6421" width="15.42578125" bestFit="1" customWidth="1"/>
    <col min="6422" max="6422" width="11.85546875" customWidth="1"/>
    <col min="6423" max="6423" width="8.85546875" customWidth="1"/>
    <col min="6424" max="6425" width="7.140625" customWidth="1"/>
    <col min="6426" max="6631" width="8.85546875" customWidth="1"/>
    <col min="6632" max="6633" width="9.140625" bestFit="1" customWidth="1"/>
    <col min="6655" max="6655" width="7.42578125" customWidth="1"/>
    <col min="6656" max="6656" width="30.140625" customWidth="1"/>
    <col min="6657" max="6657" width="13.5703125" customWidth="1"/>
    <col min="6658" max="6658" width="16" customWidth="1"/>
    <col min="6659" max="6659" width="8.5703125" customWidth="1"/>
    <col min="6660" max="6660" width="9.85546875" customWidth="1"/>
    <col min="6661" max="6661" width="8.5703125" bestFit="1" customWidth="1"/>
    <col min="6662" max="6662" width="8.5703125" customWidth="1"/>
    <col min="6663" max="6663" width="9.85546875" customWidth="1"/>
    <col min="6664" max="6664" width="11.42578125" customWidth="1"/>
    <col min="6665" max="6665" width="23" bestFit="1" customWidth="1"/>
    <col min="6666" max="6666" width="23" customWidth="1"/>
    <col min="6667" max="6667" width="10.5703125" customWidth="1"/>
    <col min="6668" max="6668" width="12.140625" customWidth="1"/>
    <col min="6669" max="6669" width="9.5703125" customWidth="1"/>
    <col min="6670" max="6671" width="18.140625" customWidth="1"/>
    <col min="6672" max="6673" width="8.5703125" customWidth="1"/>
    <col min="6674" max="6674" width="12.42578125" customWidth="1"/>
    <col min="6675" max="6675" width="11.85546875" bestFit="1" customWidth="1"/>
    <col min="6676" max="6676" width="13.42578125" customWidth="1"/>
    <col min="6677" max="6677" width="15.42578125" bestFit="1" customWidth="1"/>
    <col min="6678" max="6678" width="11.85546875" customWidth="1"/>
    <col min="6679" max="6679" width="8.85546875" customWidth="1"/>
    <col min="6680" max="6681" width="7.140625" customWidth="1"/>
    <col min="6682" max="6887" width="8.85546875" customWidth="1"/>
    <col min="6888" max="6889" width="9.140625" bestFit="1" customWidth="1"/>
    <col min="6911" max="6911" width="7.42578125" customWidth="1"/>
    <col min="6912" max="6912" width="30.140625" customWidth="1"/>
    <col min="6913" max="6913" width="13.5703125" customWidth="1"/>
    <col min="6914" max="6914" width="16" customWidth="1"/>
    <col min="6915" max="6915" width="8.5703125" customWidth="1"/>
    <col min="6916" max="6916" width="9.85546875" customWidth="1"/>
    <col min="6917" max="6917" width="8.5703125" bestFit="1" customWidth="1"/>
    <col min="6918" max="6918" width="8.5703125" customWidth="1"/>
    <col min="6919" max="6919" width="9.85546875" customWidth="1"/>
    <col min="6920" max="6920" width="11.42578125" customWidth="1"/>
    <col min="6921" max="6921" width="23" bestFit="1" customWidth="1"/>
    <col min="6922" max="6922" width="23" customWidth="1"/>
    <col min="6923" max="6923" width="10.5703125" customWidth="1"/>
    <col min="6924" max="6924" width="12.140625" customWidth="1"/>
    <col min="6925" max="6925" width="9.5703125" customWidth="1"/>
    <col min="6926" max="6927" width="18.140625" customWidth="1"/>
    <col min="6928" max="6929" width="8.5703125" customWidth="1"/>
    <col min="6930" max="6930" width="12.42578125" customWidth="1"/>
    <col min="6931" max="6931" width="11.85546875" bestFit="1" customWidth="1"/>
    <col min="6932" max="6932" width="13.42578125" customWidth="1"/>
    <col min="6933" max="6933" width="15.42578125" bestFit="1" customWidth="1"/>
    <col min="6934" max="6934" width="11.85546875" customWidth="1"/>
    <col min="6935" max="6935" width="8.85546875" customWidth="1"/>
    <col min="6936" max="6937" width="7.140625" customWidth="1"/>
    <col min="6938" max="7143" width="8.85546875" customWidth="1"/>
    <col min="7144" max="7145" width="9.140625" bestFit="1" customWidth="1"/>
    <col min="7167" max="7167" width="7.42578125" customWidth="1"/>
    <col min="7168" max="7168" width="30.140625" customWidth="1"/>
    <col min="7169" max="7169" width="13.5703125" customWidth="1"/>
    <col min="7170" max="7170" width="16" customWidth="1"/>
    <col min="7171" max="7171" width="8.5703125" customWidth="1"/>
    <col min="7172" max="7172" width="9.85546875" customWidth="1"/>
    <col min="7173" max="7173" width="8.5703125" bestFit="1" customWidth="1"/>
    <col min="7174" max="7174" width="8.5703125" customWidth="1"/>
    <col min="7175" max="7175" width="9.85546875" customWidth="1"/>
    <col min="7176" max="7176" width="11.42578125" customWidth="1"/>
    <col min="7177" max="7177" width="23" bestFit="1" customWidth="1"/>
    <col min="7178" max="7178" width="23" customWidth="1"/>
    <col min="7179" max="7179" width="10.5703125" customWidth="1"/>
    <col min="7180" max="7180" width="12.140625" customWidth="1"/>
    <col min="7181" max="7181" width="9.5703125" customWidth="1"/>
    <col min="7182" max="7183" width="18.140625" customWidth="1"/>
    <col min="7184" max="7185" width="8.5703125" customWidth="1"/>
    <col min="7186" max="7186" width="12.42578125" customWidth="1"/>
    <col min="7187" max="7187" width="11.85546875" bestFit="1" customWidth="1"/>
    <col min="7188" max="7188" width="13.42578125" customWidth="1"/>
    <col min="7189" max="7189" width="15.42578125" bestFit="1" customWidth="1"/>
    <col min="7190" max="7190" width="11.85546875" customWidth="1"/>
    <col min="7191" max="7191" width="8.85546875" customWidth="1"/>
    <col min="7192" max="7193" width="7.140625" customWidth="1"/>
    <col min="7194" max="7399" width="8.85546875" customWidth="1"/>
    <col min="7400" max="7401" width="9.140625" bestFit="1" customWidth="1"/>
    <col min="7423" max="7423" width="7.42578125" customWidth="1"/>
    <col min="7424" max="7424" width="30.140625" customWidth="1"/>
    <col min="7425" max="7425" width="13.5703125" customWidth="1"/>
    <col min="7426" max="7426" width="16" customWidth="1"/>
    <col min="7427" max="7427" width="8.5703125" customWidth="1"/>
    <col min="7428" max="7428" width="9.85546875" customWidth="1"/>
    <col min="7429" max="7429" width="8.5703125" bestFit="1" customWidth="1"/>
    <col min="7430" max="7430" width="8.5703125" customWidth="1"/>
    <col min="7431" max="7431" width="9.85546875" customWidth="1"/>
    <col min="7432" max="7432" width="11.42578125" customWidth="1"/>
    <col min="7433" max="7433" width="23" bestFit="1" customWidth="1"/>
    <col min="7434" max="7434" width="23" customWidth="1"/>
    <col min="7435" max="7435" width="10.5703125" customWidth="1"/>
    <col min="7436" max="7436" width="12.140625" customWidth="1"/>
    <col min="7437" max="7437" width="9.5703125" customWidth="1"/>
    <col min="7438" max="7439" width="18.140625" customWidth="1"/>
    <col min="7440" max="7441" width="8.5703125" customWidth="1"/>
    <col min="7442" max="7442" width="12.42578125" customWidth="1"/>
    <col min="7443" max="7443" width="11.85546875" bestFit="1" customWidth="1"/>
    <col min="7444" max="7444" width="13.42578125" customWidth="1"/>
    <col min="7445" max="7445" width="15.42578125" bestFit="1" customWidth="1"/>
    <col min="7446" max="7446" width="11.85546875" customWidth="1"/>
    <col min="7447" max="7447" width="8.85546875" customWidth="1"/>
    <col min="7448" max="7449" width="7.140625" customWidth="1"/>
    <col min="7450" max="7655" width="8.85546875" customWidth="1"/>
    <col min="7656" max="7657" width="9.140625" bestFit="1" customWidth="1"/>
    <col min="7679" max="7679" width="7.42578125" customWidth="1"/>
    <col min="7680" max="7680" width="30.140625" customWidth="1"/>
    <col min="7681" max="7681" width="13.5703125" customWidth="1"/>
    <col min="7682" max="7682" width="16" customWidth="1"/>
    <col min="7683" max="7683" width="8.5703125" customWidth="1"/>
    <col min="7684" max="7684" width="9.85546875" customWidth="1"/>
    <col min="7685" max="7685" width="8.5703125" bestFit="1" customWidth="1"/>
    <col min="7686" max="7686" width="8.5703125" customWidth="1"/>
    <col min="7687" max="7687" width="9.85546875" customWidth="1"/>
    <col min="7688" max="7688" width="11.42578125" customWidth="1"/>
    <col min="7689" max="7689" width="23" bestFit="1" customWidth="1"/>
    <col min="7690" max="7690" width="23" customWidth="1"/>
    <col min="7691" max="7691" width="10.5703125" customWidth="1"/>
    <col min="7692" max="7692" width="12.140625" customWidth="1"/>
    <col min="7693" max="7693" width="9.5703125" customWidth="1"/>
    <col min="7694" max="7695" width="18.140625" customWidth="1"/>
    <col min="7696" max="7697" width="8.5703125" customWidth="1"/>
    <col min="7698" max="7698" width="12.42578125" customWidth="1"/>
    <col min="7699" max="7699" width="11.85546875" bestFit="1" customWidth="1"/>
    <col min="7700" max="7700" width="13.42578125" customWidth="1"/>
    <col min="7701" max="7701" width="15.42578125" bestFit="1" customWidth="1"/>
    <col min="7702" max="7702" width="11.85546875" customWidth="1"/>
    <col min="7703" max="7703" width="8.85546875" customWidth="1"/>
    <col min="7704" max="7705" width="7.140625" customWidth="1"/>
    <col min="7706" max="7911" width="8.85546875" customWidth="1"/>
    <col min="7912" max="7913" width="9.140625" bestFit="1" customWidth="1"/>
    <col min="7935" max="7935" width="7.42578125" customWidth="1"/>
    <col min="7936" max="7936" width="30.140625" customWidth="1"/>
    <col min="7937" max="7937" width="13.5703125" customWidth="1"/>
    <col min="7938" max="7938" width="16" customWidth="1"/>
    <col min="7939" max="7939" width="8.5703125" customWidth="1"/>
    <col min="7940" max="7940" width="9.85546875" customWidth="1"/>
    <col min="7941" max="7941" width="8.5703125" bestFit="1" customWidth="1"/>
    <col min="7942" max="7942" width="8.5703125" customWidth="1"/>
    <col min="7943" max="7943" width="9.85546875" customWidth="1"/>
    <col min="7944" max="7944" width="11.42578125" customWidth="1"/>
    <col min="7945" max="7945" width="23" bestFit="1" customWidth="1"/>
    <col min="7946" max="7946" width="23" customWidth="1"/>
    <col min="7947" max="7947" width="10.5703125" customWidth="1"/>
    <col min="7948" max="7948" width="12.140625" customWidth="1"/>
    <col min="7949" max="7949" width="9.5703125" customWidth="1"/>
    <col min="7950" max="7951" width="18.140625" customWidth="1"/>
    <col min="7952" max="7953" width="8.5703125" customWidth="1"/>
    <col min="7954" max="7954" width="12.42578125" customWidth="1"/>
    <col min="7955" max="7955" width="11.85546875" bestFit="1" customWidth="1"/>
    <col min="7956" max="7956" width="13.42578125" customWidth="1"/>
    <col min="7957" max="7957" width="15.42578125" bestFit="1" customWidth="1"/>
    <col min="7958" max="7958" width="11.85546875" customWidth="1"/>
    <col min="7959" max="7959" width="8.85546875" customWidth="1"/>
    <col min="7960" max="7961" width="7.140625" customWidth="1"/>
    <col min="7962" max="8167" width="8.85546875" customWidth="1"/>
    <col min="8168" max="8169" width="9.140625" bestFit="1" customWidth="1"/>
    <col min="8191" max="8191" width="7.42578125" customWidth="1"/>
    <col min="8192" max="8192" width="30.140625" customWidth="1"/>
    <col min="8193" max="8193" width="13.5703125" customWidth="1"/>
    <col min="8194" max="8194" width="16" customWidth="1"/>
    <col min="8195" max="8195" width="8.5703125" customWidth="1"/>
    <col min="8196" max="8196" width="9.85546875" customWidth="1"/>
    <col min="8197" max="8197" width="8.5703125" bestFit="1" customWidth="1"/>
    <col min="8198" max="8198" width="8.5703125" customWidth="1"/>
    <col min="8199" max="8199" width="9.85546875" customWidth="1"/>
    <col min="8200" max="8200" width="11.42578125" customWidth="1"/>
    <col min="8201" max="8201" width="23" bestFit="1" customWidth="1"/>
    <col min="8202" max="8202" width="23" customWidth="1"/>
    <col min="8203" max="8203" width="10.5703125" customWidth="1"/>
    <col min="8204" max="8204" width="12.140625" customWidth="1"/>
    <col min="8205" max="8205" width="9.5703125" customWidth="1"/>
    <col min="8206" max="8207" width="18.140625" customWidth="1"/>
    <col min="8208" max="8209" width="8.5703125" customWidth="1"/>
    <col min="8210" max="8210" width="12.42578125" customWidth="1"/>
    <col min="8211" max="8211" width="11.85546875" bestFit="1" customWidth="1"/>
    <col min="8212" max="8212" width="13.42578125" customWidth="1"/>
    <col min="8213" max="8213" width="15.42578125" bestFit="1" customWidth="1"/>
    <col min="8214" max="8214" width="11.85546875" customWidth="1"/>
    <col min="8215" max="8215" width="8.85546875" customWidth="1"/>
    <col min="8216" max="8217" width="7.140625" customWidth="1"/>
    <col min="8218" max="8423" width="8.85546875" customWidth="1"/>
    <col min="8424" max="8425" width="9.140625" bestFit="1" customWidth="1"/>
    <col min="8447" max="8447" width="7.42578125" customWidth="1"/>
    <col min="8448" max="8448" width="30.140625" customWidth="1"/>
    <col min="8449" max="8449" width="13.5703125" customWidth="1"/>
    <col min="8450" max="8450" width="16" customWidth="1"/>
    <col min="8451" max="8451" width="8.5703125" customWidth="1"/>
    <col min="8452" max="8452" width="9.85546875" customWidth="1"/>
    <col min="8453" max="8453" width="8.5703125" bestFit="1" customWidth="1"/>
    <col min="8454" max="8454" width="8.5703125" customWidth="1"/>
    <col min="8455" max="8455" width="9.85546875" customWidth="1"/>
    <col min="8456" max="8456" width="11.42578125" customWidth="1"/>
    <col min="8457" max="8457" width="23" bestFit="1" customWidth="1"/>
    <col min="8458" max="8458" width="23" customWidth="1"/>
    <col min="8459" max="8459" width="10.5703125" customWidth="1"/>
    <col min="8460" max="8460" width="12.140625" customWidth="1"/>
    <col min="8461" max="8461" width="9.5703125" customWidth="1"/>
    <col min="8462" max="8463" width="18.140625" customWidth="1"/>
    <col min="8464" max="8465" width="8.5703125" customWidth="1"/>
    <col min="8466" max="8466" width="12.42578125" customWidth="1"/>
    <col min="8467" max="8467" width="11.85546875" bestFit="1" customWidth="1"/>
    <col min="8468" max="8468" width="13.42578125" customWidth="1"/>
    <col min="8469" max="8469" width="15.42578125" bestFit="1" customWidth="1"/>
    <col min="8470" max="8470" width="11.85546875" customWidth="1"/>
    <col min="8471" max="8471" width="8.85546875" customWidth="1"/>
    <col min="8472" max="8473" width="7.140625" customWidth="1"/>
    <col min="8474" max="8679" width="8.85546875" customWidth="1"/>
    <col min="8680" max="8681" width="9.140625" bestFit="1" customWidth="1"/>
    <col min="8703" max="8703" width="7.42578125" customWidth="1"/>
    <col min="8704" max="8704" width="30.140625" customWidth="1"/>
    <col min="8705" max="8705" width="13.5703125" customWidth="1"/>
    <col min="8706" max="8706" width="16" customWidth="1"/>
    <col min="8707" max="8707" width="8.5703125" customWidth="1"/>
    <col min="8708" max="8708" width="9.85546875" customWidth="1"/>
    <col min="8709" max="8709" width="8.5703125" bestFit="1" customWidth="1"/>
    <col min="8710" max="8710" width="8.5703125" customWidth="1"/>
    <col min="8711" max="8711" width="9.85546875" customWidth="1"/>
    <col min="8712" max="8712" width="11.42578125" customWidth="1"/>
    <col min="8713" max="8713" width="23" bestFit="1" customWidth="1"/>
    <col min="8714" max="8714" width="23" customWidth="1"/>
    <col min="8715" max="8715" width="10.5703125" customWidth="1"/>
    <col min="8716" max="8716" width="12.140625" customWidth="1"/>
    <col min="8717" max="8717" width="9.5703125" customWidth="1"/>
    <col min="8718" max="8719" width="18.140625" customWidth="1"/>
    <col min="8720" max="8721" width="8.5703125" customWidth="1"/>
    <col min="8722" max="8722" width="12.42578125" customWidth="1"/>
    <col min="8723" max="8723" width="11.85546875" bestFit="1" customWidth="1"/>
    <col min="8724" max="8724" width="13.42578125" customWidth="1"/>
    <col min="8725" max="8725" width="15.42578125" bestFit="1" customWidth="1"/>
    <col min="8726" max="8726" width="11.85546875" customWidth="1"/>
    <col min="8727" max="8727" width="8.85546875" customWidth="1"/>
    <col min="8728" max="8729" width="7.140625" customWidth="1"/>
    <col min="8730" max="8935" width="8.85546875" customWidth="1"/>
    <col min="8936" max="8937" width="9.140625" bestFit="1" customWidth="1"/>
    <col min="8959" max="8959" width="7.42578125" customWidth="1"/>
    <col min="8960" max="8960" width="30.140625" customWidth="1"/>
    <col min="8961" max="8961" width="13.5703125" customWidth="1"/>
    <col min="8962" max="8962" width="16" customWidth="1"/>
    <col min="8963" max="8963" width="8.5703125" customWidth="1"/>
    <col min="8964" max="8964" width="9.85546875" customWidth="1"/>
    <col min="8965" max="8965" width="8.5703125" bestFit="1" customWidth="1"/>
    <col min="8966" max="8966" width="8.5703125" customWidth="1"/>
    <col min="8967" max="8967" width="9.85546875" customWidth="1"/>
    <col min="8968" max="8968" width="11.42578125" customWidth="1"/>
    <col min="8969" max="8969" width="23" bestFit="1" customWidth="1"/>
    <col min="8970" max="8970" width="23" customWidth="1"/>
    <col min="8971" max="8971" width="10.5703125" customWidth="1"/>
    <col min="8972" max="8972" width="12.140625" customWidth="1"/>
    <col min="8973" max="8973" width="9.5703125" customWidth="1"/>
    <col min="8974" max="8975" width="18.140625" customWidth="1"/>
    <col min="8976" max="8977" width="8.5703125" customWidth="1"/>
    <col min="8978" max="8978" width="12.42578125" customWidth="1"/>
    <col min="8979" max="8979" width="11.85546875" bestFit="1" customWidth="1"/>
    <col min="8980" max="8980" width="13.42578125" customWidth="1"/>
    <col min="8981" max="8981" width="15.42578125" bestFit="1" customWidth="1"/>
    <col min="8982" max="8982" width="11.85546875" customWidth="1"/>
    <col min="8983" max="8983" width="8.85546875" customWidth="1"/>
    <col min="8984" max="8985" width="7.140625" customWidth="1"/>
    <col min="8986" max="9191" width="8.85546875" customWidth="1"/>
    <col min="9192" max="9193" width="9.140625" bestFit="1" customWidth="1"/>
    <col min="9215" max="9215" width="7.42578125" customWidth="1"/>
    <col min="9216" max="9216" width="30.140625" customWidth="1"/>
    <col min="9217" max="9217" width="13.5703125" customWidth="1"/>
    <col min="9218" max="9218" width="16" customWidth="1"/>
    <col min="9219" max="9219" width="8.5703125" customWidth="1"/>
    <col min="9220" max="9220" width="9.85546875" customWidth="1"/>
    <col min="9221" max="9221" width="8.5703125" bestFit="1" customWidth="1"/>
    <col min="9222" max="9222" width="8.5703125" customWidth="1"/>
    <col min="9223" max="9223" width="9.85546875" customWidth="1"/>
    <col min="9224" max="9224" width="11.42578125" customWidth="1"/>
    <col min="9225" max="9225" width="23" bestFit="1" customWidth="1"/>
    <col min="9226" max="9226" width="23" customWidth="1"/>
    <col min="9227" max="9227" width="10.5703125" customWidth="1"/>
    <col min="9228" max="9228" width="12.140625" customWidth="1"/>
    <col min="9229" max="9229" width="9.5703125" customWidth="1"/>
    <col min="9230" max="9231" width="18.140625" customWidth="1"/>
    <col min="9232" max="9233" width="8.5703125" customWidth="1"/>
    <col min="9234" max="9234" width="12.42578125" customWidth="1"/>
    <col min="9235" max="9235" width="11.85546875" bestFit="1" customWidth="1"/>
    <col min="9236" max="9236" width="13.42578125" customWidth="1"/>
    <col min="9237" max="9237" width="15.42578125" bestFit="1" customWidth="1"/>
    <col min="9238" max="9238" width="11.85546875" customWidth="1"/>
    <col min="9239" max="9239" width="8.85546875" customWidth="1"/>
    <col min="9240" max="9241" width="7.140625" customWidth="1"/>
    <col min="9242" max="9447" width="8.85546875" customWidth="1"/>
    <col min="9448" max="9449" width="9.140625" bestFit="1" customWidth="1"/>
    <col min="9471" max="9471" width="7.42578125" customWidth="1"/>
    <col min="9472" max="9472" width="30.140625" customWidth="1"/>
    <col min="9473" max="9473" width="13.5703125" customWidth="1"/>
    <col min="9474" max="9474" width="16" customWidth="1"/>
    <col min="9475" max="9475" width="8.5703125" customWidth="1"/>
    <col min="9476" max="9476" width="9.85546875" customWidth="1"/>
    <col min="9477" max="9477" width="8.5703125" bestFit="1" customWidth="1"/>
    <col min="9478" max="9478" width="8.5703125" customWidth="1"/>
    <col min="9479" max="9479" width="9.85546875" customWidth="1"/>
    <col min="9480" max="9480" width="11.42578125" customWidth="1"/>
    <col min="9481" max="9481" width="23" bestFit="1" customWidth="1"/>
    <col min="9482" max="9482" width="23" customWidth="1"/>
    <col min="9483" max="9483" width="10.5703125" customWidth="1"/>
    <col min="9484" max="9484" width="12.140625" customWidth="1"/>
    <col min="9485" max="9485" width="9.5703125" customWidth="1"/>
    <col min="9486" max="9487" width="18.140625" customWidth="1"/>
    <col min="9488" max="9489" width="8.5703125" customWidth="1"/>
    <col min="9490" max="9490" width="12.42578125" customWidth="1"/>
    <col min="9491" max="9491" width="11.85546875" bestFit="1" customWidth="1"/>
    <col min="9492" max="9492" width="13.42578125" customWidth="1"/>
    <col min="9493" max="9493" width="15.42578125" bestFit="1" customWidth="1"/>
    <col min="9494" max="9494" width="11.85546875" customWidth="1"/>
    <col min="9495" max="9495" width="8.85546875" customWidth="1"/>
    <col min="9496" max="9497" width="7.140625" customWidth="1"/>
    <col min="9498" max="9703" width="8.85546875" customWidth="1"/>
    <col min="9704" max="9705" width="9.140625" bestFit="1" customWidth="1"/>
    <col min="9727" max="9727" width="7.42578125" customWidth="1"/>
    <col min="9728" max="9728" width="30.140625" customWidth="1"/>
    <col min="9729" max="9729" width="13.5703125" customWidth="1"/>
    <col min="9730" max="9730" width="16" customWidth="1"/>
    <col min="9731" max="9731" width="8.5703125" customWidth="1"/>
    <col min="9732" max="9732" width="9.85546875" customWidth="1"/>
    <col min="9733" max="9733" width="8.5703125" bestFit="1" customWidth="1"/>
    <col min="9734" max="9734" width="8.5703125" customWidth="1"/>
    <col min="9735" max="9735" width="9.85546875" customWidth="1"/>
    <col min="9736" max="9736" width="11.42578125" customWidth="1"/>
    <col min="9737" max="9737" width="23" bestFit="1" customWidth="1"/>
    <col min="9738" max="9738" width="23" customWidth="1"/>
    <col min="9739" max="9739" width="10.5703125" customWidth="1"/>
    <col min="9740" max="9740" width="12.140625" customWidth="1"/>
    <col min="9741" max="9741" width="9.5703125" customWidth="1"/>
    <col min="9742" max="9743" width="18.140625" customWidth="1"/>
    <col min="9744" max="9745" width="8.5703125" customWidth="1"/>
    <col min="9746" max="9746" width="12.42578125" customWidth="1"/>
    <col min="9747" max="9747" width="11.85546875" bestFit="1" customWidth="1"/>
    <col min="9748" max="9748" width="13.42578125" customWidth="1"/>
    <col min="9749" max="9749" width="15.42578125" bestFit="1" customWidth="1"/>
    <col min="9750" max="9750" width="11.85546875" customWidth="1"/>
    <col min="9751" max="9751" width="8.85546875" customWidth="1"/>
    <col min="9752" max="9753" width="7.140625" customWidth="1"/>
    <col min="9754" max="9959" width="8.85546875" customWidth="1"/>
    <col min="9960" max="9961" width="9.140625" bestFit="1" customWidth="1"/>
    <col min="9983" max="9983" width="7.42578125" customWidth="1"/>
    <col min="9984" max="9984" width="30.140625" customWidth="1"/>
    <col min="9985" max="9985" width="13.5703125" customWidth="1"/>
    <col min="9986" max="9986" width="16" customWidth="1"/>
    <col min="9987" max="9987" width="8.5703125" customWidth="1"/>
    <col min="9988" max="9988" width="9.85546875" customWidth="1"/>
    <col min="9989" max="9989" width="8.5703125" bestFit="1" customWidth="1"/>
    <col min="9990" max="9990" width="8.5703125" customWidth="1"/>
    <col min="9991" max="9991" width="9.85546875" customWidth="1"/>
    <col min="9992" max="9992" width="11.42578125" customWidth="1"/>
    <col min="9993" max="9993" width="23" bestFit="1" customWidth="1"/>
    <col min="9994" max="9994" width="23" customWidth="1"/>
    <col min="9995" max="9995" width="10.5703125" customWidth="1"/>
    <col min="9996" max="9996" width="12.140625" customWidth="1"/>
    <col min="9997" max="9997" width="9.5703125" customWidth="1"/>
    <col min="9998" max="9999" width="18.140625" customWidth="1"/>
    <col min="10000" max="10001" width="8.5703125" customWidth="1"/>
    <col min="10002" max="10002" width="12.42578125" customWidth="1"/>
    <col min="10003" max="10003" width="11.85546875" bestFit="1" customWidth="1"/>
    <col min="10004" max="10004" width="13.42578125" customWidth="1"/>
    <col min="10005" max="10005" width="15.42578125" bestFit="1" customWidth="1"/>
    <col min="10006" max="10006" width="11.85546875" customWidth="1"/>
    <col min="10007" max="10007" width="8.85546875" customWidth="1"/>
    <col min="10008" max="10009" width="7.140625" customWidth="1"/>
    <col min="10010" max="10215" width="8.85546875" customWidth="1"/>
    <col min="10216" max="10217" width="9.140625" bestFit="1" customWidth="1"/>
    <col min="10239" max="10239" width="7.42578125" customWidth="1"/>
    <col min="10240" max="10240" width="30.140625" customWidth="1"/>
    <col min="10241" max="10241" width="13.5703125" customWidth="1"/>
    <col min="10242" max="10242" width="16" customWidth="1"/>
    <col min="10243" max="10243" width="8.5703125" customWidth="1"/>
    <col min="10244" max="10244" width="9.85546875" customWidth="1"/>
    <col min="10245" max="10245" width="8.5703125" bestFit="1" customWidth="1"/>
    <col min="10246" max="10246" width="8.5703125" customWidth="1"/>
    <col min="10247" max="10247" width="9.85546875" customWidth="1"/>
    <col min="10248" max="10248" width="11.42578125" customWidth="1"/>
    <col min="10249" max="10249" width="23" bestFit="1" customWidth="1"/>
    <col min="10250" max="10250" width="23" customWidth="1"/>
    <col min="10251" max="10251" width="10.5703125" customWidth="1"/>
    <col min="10252" max="10252" width="12.140625" customWidth="1"/>
    <col min="10253" max="10253" width="9.5703125" customWidth="1"/>
    <col min="10254" max="10255" width="18.140625" customWidth="1"/>
    <col min="10256" max="10257" width="8.5703125" customWidth="1"/>
    <col min="10258" max="10258" width="12.42578125" customWidth="1"/>
    <col min="10259" max="10259" width="11.85546875" bestFit="1" customWidth="1"/>
    <col min="10260" max="10260" width="13.42578125" customWidth="1"/>
    <col min="10261" max="10261" width="15.42578125" bestFit="1" customWidth="1"/>
    <col min="10262" max="10262" width="11.85546875" customWidth="1"/>
    <col min="10263" max="10263" width="8.85546875" customWidth="1"/>
    <col min="10264" max="10265" width="7.140625" customWidth="1"/>
    <col min="10266" max="10471" width="8.85546875" customWidth="1"/>
    <col min="10472" max="10473" width="9.140625" bestFit="1" customWidth="1"/>
    <col min="10495" max="10495" width="7.42578125" customWidth="1"/>
    <col min="10496" max="10496" width="30.140625" customWidth="1"/>
    <col min="10497" max="10497" width="13.5703125" customWidth="1"/>
    <col min="10498" max="10498" width="16" customWidth="1"/>
    <col min="10499" max="10499" width="8.5703125" customWidth="1"/>
    <col min="10500" max="10500" width="9.85546875" customWidth="1"/>
    <col min="10501" max="10501" width="8.5703125" bestFit="1" customWidth="1"/>
    <col min="10502" max="10502" width="8.5703125" customWidth="1"/>
    <col min="10503" max="10503" width="9.85546875" customWidth="1"/>
    <col min="10504" max="10504" width="11.42578125" customWidth="1"/>
    <col min="10505" max="10505" width="23" bestFit="1" customWidth="1"/>
    <col min="10506" max="10506" width="23" customWidth="1"/>
    <col min="10507" max="10507" width="10.5703125" customWidth="1"/>
    <col min="10508" max="10508" width="12.140625" customWidth="1"/>
    <col min="10509" max="10509" width="9.5703125" customWidth="1"/>
    <col min="10510" max="10511" width="18.140625" customWidth="1"/>
    <col min="10512" max="10513" width="8.5703125" customWidth="1"/>
    <col min="10514" max="10514" width="12.42578125" customWidth="1"/>
    <col min="10515" max="10515" width="11.85546875" bestFit="1" customWidth="1"/>
    <col min="10516" max="10516" width="13.42578125" customWidth="1"/>
    <col min="10517" max="10517" width="15.42578125" bestFit="1" customWidth="1"/>
    <col min="10518" max="10518" width="11.85546875" customWidth="1"/>
    <col min="10519" max="10519" width="8.85546875" customWidth="1"/>
    <col min="10520" max="10521" width="7.140625" customWidth="1"/>
    <col min="10522" max="10727" width="8.85546875" customWidth="1"/>
    <col min="10728" max="10729" width="9.140625" bestFit="1" customWidth="1"/>
    <col min="10751" max="10751" width="7.42578125" customWidth="1"/>
    <col min="10752" max="10752" width="30.140625" customWidth="1"/>
    <col min="10753" max="10753" width="13.5703125" customWidth="1"/>
    <col min="10754" max="10754" width="16" customWidth="1"/>
    <col min="10755" max="10755" width="8.5703125" customWidth="1"/>
    <col min="10756" max="10756" width="9.85546875" customWidth="1"/>
    <col min="10757" max="10757" width="8.5703125" bestFit="1" customWidth="1"/>
    <col min="10758" max="10758" width="8.5703125" customWidth="1"/>
    <col min="10759" max="10759" width="9.85546875" customWidth="1"/>
    <col min="10760" max="10760" width="11.42578125" customWidth="1"/>
    <col min="10761" max="10761" width="23" bestFit="1" customWidth="1"/>
    <col min="10762" max="10762" width="23" customWidth="1"/>
    <col min="10763" max="10763" width="10.5703125" customWidth="1"/>
    <col min="10764" max="10764" width="12.140625" customWidth="1"/>
    <col min="10765" max="10765" width="9.5703125" customWidth="1"/>
    <col min="10766" max="10767" width="18.140625" customWidth="1"/>
    <col min="10768" max="10769" width="8.5703125" customWidth="1"/>
    <col min="10770" max="10770" width="12.42578125" customWidth="1"/>
    <col min="10771" max="10771" width="11.85546875" bestFit="1" customWidth="1"/>
    <col min="10772" max="10772" width="13.42578125" customWidth="1"/>
    <col min="10773" max="10773" width="15.42578125" bestFit="1" customWidth="1"/>
    <col min="10774" max="10774" width="11.85546875" customWidth="1"/>
    <col min="10775" max="10775" width="8.85546875" customWidth="1"/>
    <col min="10776" max="10777" width="7.140625" customWidth="1"/>
    <col min="10778" max="10983" width="8.85546875" customWidth="1"/>
    <col min="10984" max="10985" width="9.140625" bestFit="1" customWidth="1"/>
    <col min="11007" max="11007" width="7.42578125" customWidth="1"/>
    <col min="11008" max="11008" width="30.140625" customWidth="1"/>
    <col min="11009" max="11009" width="13.5703125" customWidth="1"/>
    <col min="11010" max="11010" width="16" customWidth="1"/>
    <col min="11011" max="11011" width="8.5703125" customWidth="1"/>
    <col min="11012" max="11012" width="9.85546875" customWidth="1"/>
    <col min="11013" max="11013" width="8.5703125" bestFit="1" customWidth="1"/>
    <col min="11014" max="11014" width="8.5703125" customWidth="1"/>
    <col min="11015" max="11015" width="9.85546875" customWidth="1"/>
    <col min="11016" max="11016" width="11.42578125" customWidth="1"/>
    <col min="11017" max="11017" width="23" bestFit="1" customWidth="1"/>
    <col min="11018" max="11018" width="23" customWidth="1"/>
    <col min="11019" max="11019" width="10.5703125" customWidth="1"/>
    <col min="11020" max="11020" width="12.140625" customWidth="1"/>
    <col min="11021" max="11021" width="9.5703125" customWidth="1"/>
    <col min="11022" max="11023" width="18.140625" customWidth="1"/>
    <col min="11024" max="11025" width="8.5703125" customWidth="1"/>
    <col min="11026" max="11026" width="12.42578125" customWidth="1"/>
    <col min="11027" max="11027" width="11.85546875" bestFit="1" customWidth="1"/>
    <col min="11028" max="11028" width="13.42578125" customWidth="1"/>
    <col min="11029" max="11029" width="15.42578125" bestFit="1" customWidth="1"/>
    <col min="11030" max="11030" width="11.85546875" customWidth="1"/>
    <col min="11031" max="11031" width="8.85546875" customWidth="1"/>
    <col min="11032" max="11033" width="7.140625" customWidth="1"/>
    <col min="11034" max="11239" width="8.85546875" customWidth="1"/>
    <col min="11240" max="11241" width="9.140625" bestFit="1" customWidth="1"/>
    <col min="11263" max="11263" width="7.42578125" customWidth="1"/>
    <col min="11264" max="11264" width="30.140625" customWidth="1"/>
    <col min="11265" max="11265" width="13.5703125" customWidth="1"/>
    <col min="11266" max="11266" width="16" customWidth="1"/>
    <col min="11267" max="11267" width="8.5703125" customWidth="1"/>
    <col min="11268" max="11268" width="9.85546875" customWidth="1"/>
    <col min="11269" max="11269" width="8.5703125" bestFit="1" customWidth="1"/>
    <col min="11270" max="11270" width="8.5703125" customWidth="1"/>
    <col min="11271" max="11271" width="9.85546875" customWidth="1"/>
    <col min="11272" max="11272" width="11.42578125" customWidth="1"/>
    <col min="11273" max="11273" width="23" bestFit="1" customWidth="1"/>
    <col min="11274" max="11274" width="23" customWidth="1"/>
    <col min="11275" max="11275" width="10.5703125" customWidth="1"/>
    <col min="11276" max="11276" width="12.140625" customWidth="1"/>
    <col min="11277" max="11277" width="9.5703125" customWidth="1"/>
    <col min="11278" max="11279" width="18.140625" customWidth="1"/>
    <col min="11280" max="11281" width="8.5703125" customWidth="1"/>
    <col min="11282" max="11282" width="12.42578125" customWidth="1"/>
    <col min="11283" max="11283" width="11.85546875" bestFit="1" customWidth="1"/>
    <col min="11284" max="11284" width="13.42578125" customWidth="1"/>
    <col min="11285" max="11285" width="15.42578125" bestFit="1" customWidth="1"/>
    <col min="11286" max="11286" width="11.85546875" customWidth="1"/>
    <col min="11287" max="11287" width="8.85546875" customWidth="1"/>
    <col min="11288" max="11289" width="7.140625" customWidth="1"/>
    <col min="11290" max="11495" width="8.85546875" customWidth="1"/>
    <col min="11496" max="11497" width="9.140625" bestFit="1" customWidth="1"/>
    <col min="11519" max="11519" width="7.42578125" customWidth="1"/>
    <col min="11520" max="11520" width="30.140625" customWidth="1"/>
    <col min="11521" max="11521" width="13.5703125" customWidth="1"/>
    <col min="11522" max="11522" width="16" customWidth="1"/>
    <col min="11523" max="11523" width="8.5703125" customWidth="1"/>
    <col min="11524" max="11524" width="9.85546875" customWidth="1"/>
    <col min="11525" max="11525" width="8.5703125" bestFit="1" customWidth="1"/>
    <col min="11526" max="11526" width="8.5703125" customWidth="1"/>
    <col min="11527" max="11527" width="9.85546875" customWidth="1"/>
    <col min="11528" max="11528" width="11.42578125" customWidth="1"/>
    <col min="11529" max="11529" width="23" bestFit="1" customWidth="1"/>
    <col min="11530" max="11530" width="23" customWidth="1"/>
    <col min="11531" max="11531" width="10.5703125" customWidth="1"/>
    <col min="11532" max="11532" width="12.140625" customWidth="1"/>
    <col min="11533" max="11533" width="9.5703125" customWidth="1"/>
    <col min="11534" max="11535" width="18.140625" customWidth="1"/>
    <col min="11536" max="11537" width="8.5703125" customWidth="1"/>
    <col min="11538" max="11538" width="12.42578125" customWidth="1"/>
    <col min="11539" max="11539" width="11.85546875" bestFit="1" customWidth="1"/>
    <col min="11540" max="11540" width="13.42578125" customWidth="1"/>
    <col min="11541" max="11541" width="15.42578125" bestFit="1" customWidth="1"/>
    <col min="11542" max="11542" width="11.85546875" customWidth="1"/>
    <col min="11543" max="11543" width="8.85546875" customWidth="1"/>
    <col min="11544" max="11545" width="7.140625" customWidth="1"/>
    <col min="11546" max="11751" width="8.85546875" customWidth="1"/>
    <col min="11752" max="11753" width="9.140625" bestFit="1" customWidth="1"/>
    <col min="11775" max="11775" width="7.42578125" customWidth="1"/>
    <col min="11776" max="11776" width="30.140625" customWidth="1"/>
    <col min="11777" max="11777" width="13.5703125" customWidth="1"/>
    <col min="11778" max="11778" width="16" customWidth="1"/>
    <col min="11779" max="11779" width="8.5703125" customWidth="1"/>
    <col min="11780" max="11780" width="9.85546875" customWidth="1"/>
    <col min="11781" max="11781" width="8.5703125" bestFit="1" customWidth="1"/>
    <col min="11782" max="11782" width="8.5703125" customWidth="1"/>
    <col min="11783" max="11783" width="9.85546875" customWidth="1"/>
    <col min="11784" max="11784" width="11.42578125" customWidth="1"/>
    <col min="11785" max="11785" width="23" bestFit="1" customWidth="1"/>
    <col min="11786" max="11786" width="23" customWidth="1"/>
    <col min="11787" max="11787" width="10.5703125" customWidth="1"/>
    <col min="11788" max="11788" width="12.140625" customWidth="1"/>
    <col min="11789" max="11789" width="9.5703125" customWidth="1"/>
    <col min="11790" max="11791" width="18.140625" customWidth="1"/>
    <col min="11792" max="11793" width="8.5703125" customWidth="1"/>
    <col min="11794" max="11794" width="12.42578125" customWidth="1"/>
    <col min="11795" max="11795" width="11.85546875" bestFit="1" customWidth="1"/>
    <col min="11796" max="11796" width="13.42578125" customWidth="1"/>
    <col min="11797" max="11797" width="15.42578125" bestFit="1" customWidth="1"/>
    <col min="11798" max="11798" width="11.85546875" customWidth="1"/>
    <col min="11799" max="11799" width="8.85546875" customWidth="1"/>
    <col min="11800" max="11801" width="7.140625" customWidth="1"/>
    <col min="11802" max="12007" width="8.85546875" customWidth="1"/>
    <col min="12008" max="12009" width="9.140625" bestFit="1" customWidth="1"/>
    <col min="12031" max="12031" width="7.42578125" customWidth="1"/>
    <col min="12032" max="12032" width="30.140625" customWidth="1"/>
    <col min="12033" max="12033" width="13.5703125" customWidth="1"/>
    <col min="12034" max="12034" width="16" customWidth="1"/>
    <col min="12035" max="12035" width="8.5703125" customWidth="1"/>
    <col min="12036" max="12036" width="9.85546875" customWidth="1"/>
    <col min="12037" max="12037" width="8.5703125" bestFit="1" customWidth="1"/>
    <col min="12038" max="12038" width="8.5703125" customWidth="1"/>
    <col min="12039" max="12039" width="9.85546875" customWidth="1"/>
    <col min="12040" max="12040" width="11.42578125" customWidth="1"/>
    <col min="12041" max="12041" width="23" bestFit="1" customWidth="1"/>
    <col min="12042" max="12042" width="23" customWidth="1"/>
    <col min="12043" max="12043" width="10.5703125" customWidth="1"/>
    <col min="12044" max="12044" width="12.140625" customWidth="1"/>
    <col min="12045" max="12045" width="9.5703125" customWidth="1"/>
    <col min="12046" max="12047" width="18.140625" customWidth="1"/>
    <col min="12048" max="12049" width="8.5703125" customWidth="1"/>
    <col min="12050" max="12050" width="12.42578125" customWidth="1"/>
    <col min="12051" max="12051" width="11.85546875" bestFit="1" customWidth="1"/>
    <col min="12052" max="12052" width="13.42578125" customWidth="1"/>
    <col min="12053" max="12053" width="15.42578125" bestFit="1" customWidth="1"/>
    <col min="12054" max="12054" width="11.85546875" customWidth="1"/>
    <col min="12055" max="12055" width="8.85546875" customWidth="1"/>
    <col min="12056" max="12057" width="7.140625" customWidth="1"/>
    <col min="12058" max="12263" width="8.85546875" customWidth="1"/>
    <col min="12264" max="12265" width="9.140625" bestFit="1" customWidth="1"/>
    <col min="12287" max="12287" width="7.42578125" customWidth="1"/>
    <col min="12288" max="12288" width="30.140625" customWidth="1"/>
    <col min="12289" max="12289" width="13.5703125" customWidth="1"/>
    <col min="12290" max="12290" width="16" customWidth="1"/>
    <col min="12291" max="12291" width="8.5703125" customWidth="1"/>
    <col min="12292" max="12292" width="9.85546875" customWidth="1"/>
    <col min="12293" max="12293" width="8.5703125" bestFit="1" customWidth="1"/>
    <col min="12294" max="12294" width="8.5703125" customWidth="1"/>
    <col min="12295" max="12295" width="9.85546875" customWidth="1"/>
    <col min="12296" max="12296" width="11.42578125" customWidth="1"/>
    <col min="12297" max="12297" width="23" bestFit="1" customWidth="1"/>
    <col min="12298" max="12298" width="23" customWidth="1"/>
    <col min="12299" max="12299" width="10.5703125" customWidth="1"/>
    <col min="12300" max="12300" width="12.140625" customWidth="1"/>
    <col min="12301" max="12301" width="9.5703125" customWidth="1"/>
    <col min="12302" max="12303" width="18.140625" customWidth="1"/>
    <col min="12304" max="12305" width="8.5703125" customWidth="1"/>
    <col min="12306" max="12306" width="12.42578125" customWidth="1"/>
    <col min="12307" max="12307" width="11.85546875" bestFit="1" customWidth="1"/>
    <col min="12308" max="12308" width="13.42578125" customWidth="1"/>
    <col min="12309" max="12309" width="15.42578125" bestFit="1" customWidth="1"/>
    <col min="12310" max="12310" width="11.85546875" customWidth="1"/>
    <col min="12311" max="12311" width="8.85546875" customWidth="1"/>
    <col min="12312" max="12313" width="7.140625" customWidth="1"/>
    <col min="12314" max="12519" width="8.85546875" customWidth="1"/>
    <col min="12520" max="12521" width="9.140625" bestFit="1" customWidth="1"/>
    <col min="12543" max="12543" width="7.42578125" customWidth="1"/>
    <col min="12544" max="12544" width="30.140625" customWidth="1"/>
    <col min="12545" max="12545" width="13.5703125" customWidth="1"/>
    <col min="12546" max="12546" width="16" customWidth="1"/>
    <col min="12547" max="12547" width="8.5703125" customWidth="1"/>
    <col min="12548" max="12548" width="9.85546875" customWidth="1"/>
    <col min="12549" max="12549" width="8.5703125" bestFit="1" customWidth="1"/>
    <col min="12550" max="12550" width="8.5703125" customWidth="1"/>
    <col min="12551" max="12551" width="9.85546875" customWidth="1"/>
    <col min="12552" max="12552" width="11.42578125" customWidth="1"/>
    <col min="12553" max="12553" width="23" bestFit="1" customWidth="1"/>
    <col min="12554" max="12554" width="23" customWidth="1"/>
    <col min="12555" max="12555" width="10.5703125" customWidth="1"/>
    <col min="12556" max="12556" width="12.140625" customWidth="1"/>
    <col min="12557" max="12557" width="9.5703125" customWidth="1"/>
    <col min="12558" max="12559" width="18.140625" customWidth="1"/>
    <col min="12560" max="12561" width="8.5703125" customWidth="1"/>
    <col min="12562" max="12562" width="12.42578125" customWidth="1"/>
    <col min="12563" max="12563" width="11.85546875" bestFit="1" customWidth="1"/>
    <col min="12564" max="12564" width="13.42578125" customWidth="1"/>
    <col min="12565" max="12565" width="15.42578125" bestFit="1" customWidth="1"/>
    <col min="12566" max="12566" width="11.85546875" customWidth="1"/>
    <col min="12567" max="12567" width="8.85546875" customWidth="1"/>
    <col min="12568" max="12569" width="7.140625" customWidth="1"/>
    <col min="12570" max="12775" width="8.85546875" customWidth="1"/>
    <col min="12776" max="12777" width="9.140625" bestFit="1" customWidth="1"/>
    <col min="12799" max="12799" width="7.42578125" customWidth="1"/>
    <col min="12800" max="12800" width="30.140625" customWidth="1"/>
    <col min="12801" max="12801" width="13.5703125" customWidth="1"/>
    <col min="12802" max="12802" width="16" customWidth="1"/>
    <col min="12803" max="12803" width="8.5703125" customWidth="1"/>
    <col min="12804" max="12804" width="9.85546875" customWidth="1"/>
    <col min="12805" max="12805" width="8.5703125" bestFit="1" customWidth="1"/>
    <col min="12806" max="12806" width="8.5703125" customWidth="1"/>
    <col min="12807" max="12807" width="9.85546875" customWidth="1"/>
    <col min="12808" max="12808" width="11.42578125" customWidth="1"/>
    <col min="12809" max="12809" width="23" bestFit="1" customWidth="1"/>
    <col min="12810" max="12810" width="23" customWidth="1"/>
    <col min="12811" max="12811" width="10.5703125" customWidth="1"/>
    <col min="12812" max="12812" width="12.140625" customWidth="1"/>
    <col min="12813" max="12813" width="9.5703125" customWidth="1"/>
    <col min="12814" max="12815" width="18.140625" customWidth="1"/>
    <col min="12816" max="12817" width="8.5703125" customWidth="1"/>
    <col min="12818" max="12818" width="12.42578125" customWidth="1"/>
    <col min="12819" max="12819" width="11.85546875" bestFit="1" customWidth="1"/>
    <col min="12820" max="12820" width="13.42578125" customWidth="1"/>
    <col min="12821" max="12821" width="15.42578125" bestFit="1" customWidth="1"/>
    <col min="12822" max="12822" width="11.85546875" customWidth="1"/>
    <col min="12823" max="12823" width="8.85546875" customWidth="1"/>
    <col min="12824" max="12825" width="7.140625" customWidth="1"/>
    <col min="12826" max="13031" width="8.85546875" customWidth="1"/>
    <col min="13032" max="13033" width="9.140625" bestFit="1" customWidth="1"/>
    <col min="13055" max="13055" width="7.42578125" customWidth="1"/>
    <col min="13056" max="13056" width="30.140625" customWidth="1"/>
    <col min="13057" max="13057" width="13.5703125" customWidth="1"/>
    <col min="13058" max="13058" width="16" customWidth="1"/>
    <col min="13059" max="13059" width="8.5703125" customWidth="1"/>
    <col min="13060" max="13060" width="9.85546875" customWidth="1"/>
    <col min="13061" max="13061" width="8.5703125" bestFit="1" customWidth="1"/>
    <col min="13062" max="13062" width="8.5703125" customWidth="1"/>
    <col min="13063" max="13063" width="9.85546875" customWidth="1"/>
    <col min="13064" max="13064" width="11.42578125" customWidth="1"/>
    <col min="13065" max="13065" width="23" bestFit="1" customWidth="1"/>
    <col min="13066" max="13066" width="23" customWidth="1"/>
    <col min="13067" max="13067" width="10.5703125" customWidth="1"/>
    <col min="13068" max="13068" width="12.140625" customWidth="1"/>
    <col min="13069" max="13069" width="9.5703125" customWidth="1"/>
    <col min="13070" max="13071" width="18.140625" customWidth="1"/>
    <col min="13072" max="13073" width="8.5703125" customWidth="1"/>
    <col min="13074" max="13074" width="12.42578125" customWidth="1"/>
    <col min="13075" max="13075" width="11.85546875" bestFit="1" customWidth="1"/>
    <col min="13076" max="13076" width="13.42578125" customWidth="1"/>
    <col min="13077" max="13077" width="15.42578125" bestFit="1" customWidth="1"/>
    <col min="13078" max="13078" width="11.85546875" customWidth="1"/>
    <col min="13079" max="13079" width="8.85546875" customWidth="1"/>
    <col min="13080" max="13081" width="7.140625" customWidth="1"/>
    <col min="13082" max="13287" width="8.85546875" customWidth="1"/>
    <col min="13288" max="13289" width="9.140625" bestFit="1" customWidth="1"/>
    <col min="13311" max="13311" width="7.42578125" customWidth="1"/>
    <col min="13312" max="13312" width="30.140625" customWidth="1"/>
    <col min="13313" max="13313" width="13.5703125" customWidth="1"/>
    <col min="13314" max="13314" width="16" customWidth="1"/>
    <col min="13315" max="13315" width="8.5703125" customWidth="1"/>
    <col min="13316" max="13316" width="9.85546875" customWidth="1"/>
    <col min="13317" max="13317" width="8.5703125" bestFit="1" customWidth="1"/>
    <col min="13318" max="13318" width="8.5703125" customWidth="1"/>
    <col min="13319" max="13319" width="9.85546875" customWidth="1"/>
    <col min="13320" max="13320" width="11.42578125" customWidth="1"/>
    <col min="13321" max="13321" width="23" bestFit="1" customWidth="1"/>
    <col min="13322" max="13322" width="23" customWidth="1"/>
    <col min="13323" max="13323" width="10.5703125" customWidth="1"/>
    <col min="13324" max="13324" width="12.140625" customWidth="1"/>
    <col min="13325" max="13325" width="9.5703125" customWidth="1"/>
    <col min="13326" max="13327" width="18.140625" customWidth="1"/>
    <col min="13328" max="13329" width="8.5703125" customWidth="1"/>
    <col min="13330" max="13330" width="12.42578125" customWidth="1"/>
    <col min="13331" max="13331" width="11.85546875" bestFit="1" customWidth="1"/>
    <col min="13332" max="13332" width="13.42578125" customWidth="1"/>
    <col min="13333" max="13333" width="15.42578125" bestFit="1" customWidth="1"/>
    <col min="13334" max="13334" width="11.85546875" customWidth="1"/>
    <col min="13335" max="13335" width="8.85546875" customWidth="1"/>
    <col min="13336" max="13337" width="7.140625" customWidth="1"/>
    <col min="13338" max="13543" width="8.85546875" customWidth="1"/>
    <col min="13544" max="13545" width="9.140625" bestFit="1" customWidth="1"/>
    <col min="13567" max="13567" width="7.42578125" customWidth="1"/>
    <col min="13568" max="13568" width="30.140625" customWidth="1"/>
    <col min="13569" max="13569" width="13.5703125" customWidth="1"/>
    <col min="13570" max="13570" width="16" customWidth="1"/>
    <col min="13571" max="13571" width="8.5703125" customWidth="1"/>
    <col min="13572" max="13572" width="9.85546875" customWidth="1"/>
    <col min="13573" max="13573" width="8.5703125" bestFit="1" customWidth="1"/>
    <col min="13574" max="13574" width="8.5703125" customWidth="1"/>
    <col min="13575" max="13575" width="9.85546875" customWidth="1"/>
    <col min="13576" max="13576" width="11.42578125" customWidth="1"/>
    <col min="13577" max="13577" width="23" bestFit="1" customWidth="1"/>
    <col min="13578" max="13578" width="23" customWidth="1"/>
    <col min="13579" max="13579" width="10.5703125" customWidth="1"/>
    <col min="13580" max="13580" width="12.140625" customWidth="1"/>
    <col min="13581" max="13581" width="9.5703125" customWidth="1"/>
    <col min="13582" max="13583" width="18.140625" customWidth="1"/>
    <col min="13584" max="13585" width="8.5703125" customWidth="1"/>
    <col min="13586" max="13586" width="12.42578125" customWidth="1"/>
    <col min="13587" max="13587" width="11.85546875" bestFit="1" customWidth="1"/>
    <col min="13588" max="13588" width="13.42578125" customWidth="1"/>
    <col min="13589" max="13589" width="15.42578125" bestFit="1" customWidth="1"/>
    <col min="13590" max="13590" width="11.85546875" customWidth="1"/>
    <col min="13591" max="13591" width="8.85546875" customWidth="1"/>
    <col min="13592" max="13593" width="7.140625" customWidth="1"/>
    <col min="13594" max="13799" width="8.85546875" customWidth="1"/>
    <col min="13800" max="13801" width="9.140625" bestFit="1" customWidth="1"/>
    <col min="13823" max="13823" width="7.42578125" customWidth="1"/>
    <col min="13824" max="13824" width="30.140625" customWidth="1"/>
    <col min="13825" max="13825" width="13.5703125" customWidth="1"/>
    <col min="13826" max="13826" width="16" customWidth="1"/>
    <col min="13827" max="13827" width="8.5703125" customWidth="1"/>
    <col min="13828" max="13828" width="9.85546875" customWidth="1"/>
    <col min="13829" max="13829" width="8.5703125" bestFit="1" customWidth="1"/>
    <col min="13830" max="13830" width="8.5703125" customWidth="1"/>
    <col min="13831" max="13831" width="9.85546875" customWidth="1"/>
    <col min="13832" max="13832" width="11.42578125" customWidth="1"/>
    <col min="13833" max="13833" width="23" bestFit="1" customWidth="1"/>
    <col min="13834" max="13834" width="23" customWidth="1"/>
    <col min="13835" max="13835" width="10.5703125" customWidth="1"/>
    <col min="13836" max="13836" width="12.140625" customWidth="1"/>
    <col min="13837" max="13837" width="9.5703125" customWidth="1"/>
    <col min="13838" max="13839" width="18.140625" customWidth="1"/>
    <col min="13840" max="13841" width="8.5703125" customWidth="1"/>
    <col min="13842" max="13842" width="12.42578125" customWidth="1"/>
    <col min="13843" max="13843" width="11.85546875" bestFit="1" customWidth="1"/>
    <col min="13844" max="13844" width="13.42578125" customWidth="1"/>
    <col min="13845" max="13845" width="15.42578125" bestFit="1" customWidth="1"/>
    <col min="13846" max="13846" width="11.85546875" customWidth="1"/>
    <col min="13847" max="13847" width="8.85546875" customWidth="1"/>
    <col min="13848" max="13849" width="7.140625" customWidth="1"/>
    <col min="13850" max="14055" width="8.85546875" customWidth="1"/>
    <col min="14056" max="14057" width="9.140625" bestFit="1" customWidth="1"/>
    <col min="14079" max="14079" width="7.42578125" customWidth="1"/>
    <col min="14080" max="14080" width="30.140625" customWidth="1"/>
    <col min="14081" max="14081" width="13.5703125" customWidth="1"/>
    <col min="14082" max="14082" width="16" customWidth="1"/>
    <col min="14083" max="14083" width="8.5703125" customWidth="1"/>
    <col min="14084" max="14084" width="9.85546875" customWidth="1"/>
    <col min="14085" max="14085" width="8.5703125" bestFit="1" customWidth="1"/>
    <col min="14086" max="14086" width="8.5703125" customWidth="1"/>
    <col min="14087" max="14087" width="9.85546875" customWidth="1"/>
    <col min="14088" max="14088" width="11.42578125" customWidth="1"/>
    <col min="14089" max="14089" width="23" bestFit="1" customWidth="1"/>
    <col min="14090" max="14090" width="23" customWidth="1"/>
    <col min="14091" max="14091" width="10.5703125" customWidth="1"/>
    <col min="14092" max="14092" width="12.140625" customWidth="1"/>
    <col min="14093" max="14093" width="9.5703125" customWidth="1"/>
    <col min="14094" max="14095" width="18.140625" customWidth="1"/>
    <col min="14096" max="14097" width="8.5703125" customWidth="1"/>
    <col min="14098" max="14098" width="12.42578125" customWidth="1"/>
    <col min="14099" max="14099" width="11.85546875" bestFit="1" customWidth="1"/>
    <col min="14100" max="14100" width="13.42578125" customWidth="1"/>
    <col min="14101" max="14101" width="15.42578125" bestFit="1" customWidth="1"/>
    <col min="14102" max="14102" width="11.85546875" customWidth="1"/>
    <col min="14103" max="14103" width="8.85546875" customWidth="1"/>
    <col min="14104" max="14105" width="7.140625" customWidth="1"/>
    <col min="14106" max="14311" width="8.85546875" customWidth="1"/>
    <col min="14312" max="14313" width="9.140625" bestFit="1" customWidth="1"/>
    <col min="14335" max="14335" width="7.42578125" customWidth="1"/>
    <col min="14336" max="14336" width="30.140625" customWidth="1"/>
    <col min="14337" max="14337" width="13.5703125" customWidth="1"/>
    <col min="14338" max="14338" width="16" customWidth="1"/>
    <col min="14339" max="14339" width="8.5703125" customWidth="1"/>
    <col min="14340" max="14340" width="9.85546875" customWidth="1"/>
    <col min="14341" max="14341" width="8.5703125" bestFit="1" customWidth="1"/>
    <col min="14342" max="14342" width="8.5703125" customWidth="1"/>
    <col min="14343" max="14343" width="9.85546875" customWidth="1"/>
    <col min="14344" max="14344" width="11.42578125" customWidth="1"/>
    <col min="14345" max="14345" width="23" bestFit="1" customWidth="1"/>
    <col min="14346" max="14346" width="23" customWidth="1"/>
    <col min="14347" max="14347" width="10.5703125" customWidth="1"/>
    <col min="14348" max="14348" width="12.140625" customWidth="1"/>
    <col min="14349" max="14349" width="9.5703125" customWidth="1"/>
    <col min="14350" max="14351" width="18.140625" customWidth="1"/>
    <col min="14352" max="14353" width="8.5703125" customWidth="1"/>
    <col min="14354" max="14354" width="12.42578125" customWidth="1"/>
    <col min="14355" max="14355" width="11.85546875" bestFit="1" customWidth="1"/>
    <col min="14356" max="14356" width="13.42578125" customWidth="1"/>
    <col min="14357" max="14357" width="15.42578125" bestFit="1" customWidth="1"/>
    <col min="14358" max="14358" width="11.85546875" customWidth="1"/>
    <col min="14359" max="14359" width="8.85546875" customWidth="1"/>
    <col min="14360" max="14361" width="7.140625" customWidth="1"/>
    <col min="14362" max="14567" width="8.85546875" customWidth="1"/>
    <col min="14568" max="14569" width="9.140625" bestFit="1" customWidth="1"/>
    <col min="14591" max="14591" width="7.42578125" customWidth="1"/>
    <col min="14592" max="14592" width="30.140625" customWidth="1"/>
    <col min="14593" max="14593" width="13.5703125" customWidth="1"/>
    <col min="14594" max="14594" width="16" customWidth="1"/>
    <col min="14595" max="14595" width="8.5703125" customWidth="1"/>
    <col min="14596" max="14596" width="9.85546875" customWidth="1"/>
    <col min="14597" max="14597" width="8.5703125" bestFit="1" customWidth="1"/>
    <col min="14598" max="14598" width="8.5703125" customWidth="1"/>
    <col min="14599" max="14599" width="9.85546875" customWidth="1"/>
    <col min="14600" max="14600" width="11.42578125" customWidth="1"/>
    <col min="14601" max="14601" width="23" bestFit="1" customWidth="1"/>
    <col min="14602" max="14602" width="23" customWidth="1"/>
    <col min="14603" max="14603" width="10.5703125" customWidth="1"/>
    <col min="14604" max="14604" width="12.140625" customWidth="1"/>
    <col min="14605" max="14605" width="9.5703125" customWidth="1"/>
    <col min="14606" max="14607" width="18.140625" customWidth="1"/>
    <col min="14608" max="14609" width="8.5703125" customWidth="1"/>
    <col min="14610" max="14610" width="12.42578125" customWidth="1"/>
    <col min="14611" max="14611" width="11.85546875" bestFit="1" customWidth="1"/>
    <col min="14612" max="14612" width="13.42578125" customWidth="1"/>
    <col min="14613" max="14613" width="15.42578125" bestFit="1" customWidth="1"/>
    <col min="14614" max="14614" width="11.85546875" customWidth="1"/>
    <col min="14615" max="14615" width="8.85546875" customWidth="1"/>
    <col min="14616" max="14617" width="7.140625" customWidth="1"/>
    <col min="14618" max="14823" width="8.85546875" customWidth="1"/>
    <col min="14824" max="14825" width="9.140625" bestFit="1" customWidth="1"/>
    <col min="14847" max="14847" width="7.42578125" customWidth="1"/>
    <col min="14848" max="14848" width="30.140625" customWidth="1"/>
    <col min="14849" max="14849" width="13.5703125" customWidth="1"/>
    <col min="14850" max="14850" width="16" customWidth="1"/>
    <col min="14851" max="14851" width="8.5703125" customWidth="1"/>
    <col min="14852" max="14852" width="9.85546875" customWidth="1"/>
    <col min="14853" max="14853" width="8.5703125" bestFit="1" customWidth="1"/>
    <col min="14854" max="14854" width="8.5703125" customWidth="1"/>
    <col min="14855" max="14855" width="9.85546875" customWidth="1"/>
    <col min="14856" max="14856" width="11.42578125" customWidth="1"/>
    <col min="14857" max="14857" width="23" bestFit="1" customWidth="1"/>
    <col min="14858" max="14858" width="23" customWidth="1"/>
    <col min="14859" max="14859" width="10.5703125" customWidth="1"/>
    <col min="14860" max="14860" width="12.140625" customWidth="1"/>
    <col min="14861" max="14861" width="9.5703125" customWidth="1"/>
    <col min="14862" max="14863" width="18.140625" customWidth="1"/>
    <col min="14864" max="14865" width="8.5703125" customWidth="1"/>
    <col min="14866" max="14866" width="12.42578125" customWidth="1"/>
    <col min="14867" max="14867" width="11.85546875" bestFit="1" customWidth="1"/>
    <col min="14868" max="14868" width="13.42578125" customWidth="1"/>
    <col min="14869" max="14869" width="15.42578125" bestFit="1" customWidth="1"/>
    <col min="14870" max="14870" width="11.85546875" customWidth="1"/>
    <col min="14871" max="14871" width="8.85546875" customWidth="1"/>
    <col min="14872" max="14873" width="7.140625" customWidth="1"/>
    <col min="14874" max="15079" width="8.85546875" customWidth="1"/>
    <col min="15080" max="15081" width="9.140625" bestFit="1" customWidth="1"/>
    <col min="15103" max="15103" width="7.42578125" customWidth="1"/>
    <col min="15104" max="15104" width="30.140625" customWidth="1"/>
    <col min="15105" max="15105" width="13.5703125" customWidth="1"/>
    <col min="15106" max="15106" width="16" customWidth="1"/>
    <col min="15107" max="15107" width="8.5703125" customWidth="1"/>
    <col min="15108" max="15108" width="9.85546875" customWidth="1"/>
    <col min="15109" max="15109" width="8.5703125" bestFit="1" customWidth="1"/>
    <col min="15110" max="15110" width="8.5703125" customWidth="1"/>
    <col min="15111" max="15111" width="9.85546875" customWidth="1"/>
    <col min="15112" max="15112" width="11.42578125" customWidth="1"/>
    <col min="15113" max="15113" width="23" bestFit="1" customWidth="1"/>
    <col min="15114" max="15114" width="23" customWidth="1"/>
    <col min="15115" max="15115" width="10.5703125" customWidth="1"/>
    <col min="15116" max="15116" width="12.140625" customWidth="1"/>
    <col min="15117" max="15117" width="9.5703125" customWidth="1"/>
    <col min="15118" max="15119" width="18.140625" customWidth="1"/>
    <col min="15120" max="15121" width="8.5703125" customWidth="1"/>
    <col min="15122" max="15122" width="12.42578125" customWidth="1"/>
    <col min="15123" max="15123" width="11.85546875" bestFit="1" customWidth="1"/>
    <col min="15124" max="15124" width="13.42578125" customWidth="1"/>
    <col min="15125" max="15125" width="15.42578125" bestFit="1" customWidth="1"/>
    <col min="15126" max="15126" width="11.85546875" customWidth="1"/>
    <col min="15127" max="15127" width="8.85546875" customWidth="1"/>
    <col min="15128" max="15129" width="7.140625" customWidth="1"/>
    <col min="15130" max="15335" width="8.85546875" customWidth="1"/>
    <col min="15336" max="15337" width="9.140625" bestFit="1" customWidth="1"/>
    <col min="15359" max="15359" width="7.42578125" customWidth="1"/>
    <col min="15360" max="15360" width="30.140625" customWidth="1"/>
    <col min="15361" max="15361" width="13.5703125" customWidth="1"/>
    <col min="15362" max="15362" width="16" customWidth="1"/>
    <col min="15363" max="15363" width="8.5703125" customWidth="1"/>
    <col min="15364" max="15364" width="9.85546875" customWidth="1"/>
    <col min="15365" max="15365" width="8.5703125" bestFit="1" customWidth="1"/>
    <col min="15366" max="15366" width="8.5703125" customWidth="1"/>
    <col min="15367" max="15367" width="9.85546875" customWidth="1"/>
    <col min="15368" max="15368" width="11.42578125" customWidth="1"/>
    <col min="15369" max="15369" width="23" bestFit="1" customWidth="1"/>
    <col min="15370" max="15370" width="23" customWidth="1"/>
    <col min="15371" max="15371" width="10.5703125" customWidth="1"/>
    <col min="15372" max="15372" width="12.140625" customWidth="1"/>
    <col min="15373" max="15373" width="9.5703125" customWidth="1"/>
    <col min="15374" max="15375" width="18.140625" customWidth="1"/>
    <col min="15376" max="15377" width="8.5703125" customWidth="1"/>
    <col min="15378" max="15378" width="12.42578125" customWidth="1"/>
    <col min="15379" max="15379" width="11.85546875" bestFit="1" customWidth="1"/>
    <col min="15380" max="15380" width="13.42578125" customWidth="1"/>
    <col min="15381" max="15381" width="15.42578125" bestFit="1" customWidth="1"/>
    <col min="15382" max="15382" width="11.85546875" customWidth="1"/>
    <col min="15383" max="15383" width="8.85546875" customWidth="1"/>
    <col min="15384" max="15385" width="7.140625" customWidth="1"/>
    <col min="15386" max="15591" width="8.85546875" customWidth="1"/>
    <col min="15592" max="15593" width="9.140625" bestFit="1" customWidth="1"/>
    <col min="15615" max="15615" width="7.42578125" customWidth="1"/>
    <col min="15616" max="15616" width="30.140625" customWidth="1"/>
    <col min="15617" max="15617" width="13.5703125" customWidth="1"/>
    <col min="15618" max="15618" width="16" customWidth="1"/>
    <col min="15619" max="15619" width="8.5703125" customWidth="1"/>
    <col min="15620" max="15620" width="9.85546875" customWidth="1"/>
    <col min="15621" max="15621" width="8.5703125" bestFit="1" customWidth="1"/>
    <col min="15622" max="15622" width="8.5703125" customWidth="1"/>
    <col min="15623" max="15623" width="9.85546875" customWidth="1"/>
    <col min="15624" max="15624" width="11.42578125" customWidth="1"/>
    <col min="15625" max="15625" width="23" bestFit="1" customWidth="1"/>
    <col min="15626" max="15626" width="23" customWidth="1"/>
    <col min="15627" max="15627" width="10.5703125" customWidth="1"/>
    <col min="15628" max="15628" width="12.140625" customWidth="1"/>
    <col min="15629" max="15629" width="9.5703125" customWidth="1"/>
    <col min="15630" max="15631" width="18.140625" customWidth="1"/>
    <col min="15632" max="15633" width="8.5703125" customWidth="1"/>
    <col min="15634" max="15634" width="12.42578125" customWidth="1"/>
    <col min="15635" max="15635" width="11.85546875" bestFit="1" customWidth="1"/>
    <col min="15636" max="15636" width="13.42578125" customWidth="1"/>
    <col min="15637" max="15637" width="15.42578125" bestFit="1" customWidth="1"/>
    <col min="15638" max="15638" width="11.85546875" customWidth="1"/>
    <col min="15639" max="15639" width="8.85546875" customWidth="1"/>
    <col min="15640" max="15641" width="7.140625" customWidth="1"/>
    <col min="15642" max="15847" width="8.85546875" customWidth="1"/>
    <col min="15848" max="15849" width="9.140625" bestFit="1" customWidth="1"/>
    <col min="15871" max="15871" width="7.42578125" customWidth="1"/>
    <col min="15872" max="15872" width="30.140625" customWidth="1"/>
    <col min="15873" max="15873" width="13.5703125" customWidth="1"/>
    <col min="15874" max="15874" width="16" customWidth="1"/>
    <col min="15875" max="15875" width="8.5703125" customWidth="1"/>
    <col min="15876" max="15876" width="9.85546875" customWidth="1"/>
    <col min="15877" max="15877" width="8.5703125" bestFit="1" customWidth="1"/>
    <col min="15878" max="15878" width="8.5703125" customWidth="1"/>
    <col min="15879" max="15879" width="9.85546875" customWidth="1"/>
    <col min="15880" max="15880" width="11.42578125" customWidth="1"/>
    <col min="15881" max="15881" width="23" bestFit="1" customWidth="1"/>
    <col min="15882" max="15882" width="23" customWidth="1"/>
    <col min="15883" max="15883" width="10.5703125" customWidth="1"/>
    <col min="15884" max="15884" width="12.140625" customWidth="1"/>
    <col min="15885" max="15885" width="9.5703125" customWidth="1"/>
    <col min="15886" max="15887" width="18.140625" customWidth="1"/>
    <col min="15888" max="15889" width="8.5703125" customWidth="1"/>
    <col min="15890" max="15890" width="12.42578125" customWidth="1"/>
    <col min="15891" max="15891" width="11.85546875" bestFit="1" customWidth="1"/>
    <col min="15892" max="15892" width="13.42578125" customWidth="1"/>
    <col min="15893" max="15893" width="15.42578125" bestFit="1" customWidth="1"/>
    <col min="15894" max="15894" width="11.85546875" customWidth="1"/>
    <col min="15895" max="15895" width="8.85546875" customWidth="1"/>
    <col min="15896" max="15897" width="7.140625" customWidth="1"/>
    <col min="15898" max="16103" width="8.85546875" customWidth="1"/>
    <col min="16104" max="16105" width="9.140625" bestFit="1" customWidth="1"/>
    <col min="16127" max="16127" width="7.42578125" customWidth="1"/>
    <col min="16128" max="16128" width="30.140625" customWidth="1"/>
    <col min="16129" max="16129" width="13.5703125" customWidth="1"/>
    <col min="16130" max="16130" width="16" customWidth="1"/>
    <col min="16131" max="16131" width="8.5703125" customWidth="1"/>
    <col min="16132" max="16132" width="9.85546875" customWidth="1"/>
    <col min="16133" max="16133" width="8.5703125" bestFit="1" customWidth="1"/>
    <col min="16134" max="16134" width="8.5703125" customWidth="1"/>
    <col min="16135" max="16135" width="9.85546875" customWidth="1"/>
    <col min="16136" max="16136" width="11.42578125" customWidth="1"/>
    <col min="16137" max="16137" width="23" bestFit="1" customWidth="1"/>
    <col min="16138" max="16138" width="23" customWidth="1"/>
    <col min="16139" max="16139" width="10.5703125" customWidth="1"/>
    <col min="16140" max="16140" width="12.140625" customWidth="1"/>
    <col min="16141" max="16141" width="9.5703125" customWidth="1"/>
    <col min="16142" max="16143" width="18.140625" customWidth="1"/>
    <col min="16144" max="16145" width="8.5703125" customWidth="1"/>
    <col min="16146" max="16146" width="12.42578125" customWidth="1"/>
    <col min="16147" max="16147" width="11.85546875" bestFit="1" customWidth="1"/>
    <col min="16148" max="16148" width="13.42578125" customWidth="1"/>
    <col min="16149" max="16149" width="15.42578125" bestFit="1" customWidth="1"/>
    <col min="16150" max="16150" width="11.85546875" customWidth="1"/>
    <col min="16151" max="16151" width="8.85546875" customWidth="1"/>
    <col min="16152" max="16153" width="7.140625" customWidth="1"/>
    <col min="16154" max="16359" width="8.85546875" customWidth="1"/>
    <col min="16360" max="16361" width="9.140625" bestFit="1" customWidth="1"/>
  </cols>
  <sheetData>
    <row r="1" spans="1:254" s="2" customFormat="1" x14ac:dyDescent="0.25">
      <c r="B1" s="3"/>
      <c r="C1" s="3"/>
      <c r="I1" s="4"/>
      <c r="N1" s="5"/>
      <c r="O1" s="4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2" customFormat="1" ht="18" x14ac:dyDescent="0.25">
      <c r="A2" s="6"/>
      <c r="B2" s="7" t="s">
        <v>95</v>
      </c>
      <c r="C2" s="7"/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5" t="s">
        <v>101</v>
      </c>
      <c r="V2" s="10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s="2" customFormat="1" ht="18" x14ac:dyDescent="0.25">
      <c r="A3" s="6"/>
      <c r="B3" s="7"/>
      <c r="C3" s="7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s="2" customFormat="1" ht="18" x14ac:dyDescent="0.25">
      <c r="A4" s="6"/>
      <c r="B4" s="7" t="s">
        <v>70</v>
      </c>
      <c r="C4" s="7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s="2" customFormat="1" ht="18" x14ac:dyDescent="0.25">
      <c r="A5" s="6"/>
      <c r="B5" s="7"/>
      <c r="C5" s="7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s="2" customFormat="1" ht="18" x14ac:dyDescent="0.25">
      <c r="A6" s="6"/>
      <c r="B6" s="70" t="s">
        <v>79</v>
      </c>
      <c r="C6" s="7"/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s="2" customFormat="1" ht="15.75" thickBot="1" x14ac:dyDescent="0.3">
      <c r="A7" s="6"/>
      <c r="B7" s="11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O7" s="4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s="2" customFormat="1" ht="45.75" customHeight="1" thickBot="1" x14ac:dyDescent="0.3">
      <c r="A8" s="67" t="s">
        <v>1</v>
      </c>
      <c r="B8" s="12" t="s">
        <v>8</v>
      </c>
      <c r="C8" s="68" t="s">
        <v>9</v>
      </c>
      <c r="D8" s="68" t="s">
        <v>10</v>
      </c>
      <c r="E8" s="68" t="s">
        <v>11</v>
      </c>
      <c r="F8" s="13" t="s">
        <v>12</v>
      </c>
      <c r="G8" s="69" t="s">
        <v>13</v>
      </c>
      <c r="H8" s="14" t="s">
        <v>14</v>
      </c>
      <c r="I8" s="189" t="s">
        <v>15</v>
      </c>
      <c r="J8" s="190"/>
      <c r="K8" s="191" t="s">
        <v>16</v>
      </c>
      <c r="L8" s="192"/>
      <c r="M8" s="193"/>
      <c r="N8" s="71" t="s">
        <v>17</v>
      </c>
      <c r="O8" s="72" t="s">
        <v>18</v>
      </c>
      <c r="P8" s="194" t="s">
        <v>19</v>
      </c>
      <c r="Q8" s="195"/>
      <c r="R8" s="195"/>
      <c r="S8" s="195"/>
      <c r="T8" s="195"/>
      <c r="U8" s="195"/>
      <c r="V8" s="196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s="2" customFormat="1" ht="26.25" thickBot="1" x14ac:dyDescent="0.3">
      <c r="A9" s="73"/>
      <c r="B9" s="12" t="s">
        <v>20</v>
      </c>
      <c r="C9" s="74"/>
      <c r="D9" s="75" t="s">
        <v>21</v>
      </c>
      <c r="E9" s="75" t="s">
        <v>22</v>
      </c>
      <c r="F9" s="76" t="s">
        <v>22</v>
      </c>
      <c r="G9" s="77" t="s">
        <v>23</v>
      </c>
      <c r="H9" s="78" t="s">
        <v>24</v>
      </c>
      <c r="I9" s="79" t="s">
        <v>25</v>
      </c>
      <c r="J9" s="76" t="s">
        <v>26</v>
      </c>
      <c r="K9" s="80" t="s">
        <v>27</v>
      </c>
      <c r="L9" s="81" t="s">
        <v>28</v>
      </c>
      <c r="M9" s="82" t="s">
        <v>23</v>
      </c>
      <c r="N9" s="83"/>
      <c r="O9" s="84"/>
      <c r="P9" s="85" t="s">
        <v>29</v>
      </c>
      <c r="Q9" s="86" t="s">
        <v>30</v>
      </c>
      <c r="R9" s="86" t="s">
        <v>31</v>
      </c>
      <c r="S9" s="86" t="s">
        <v>23</v>
      </c>
      <c r="T9" s="87" t="s">
        <v>66</v>
      </c>
      <c r="U9" s="88" t="s">
        <v>32</v>
      </c>
      <c r="V9" s="89" t="s">
        <v>67</v>
      </c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s="2" customFormat="1" ht="21" customHeight="1" x14ac:dyDescent="0.25">
      <c r="A10" s="90"/>
      <c r="B10" s="91"/>
      <c r="C10" s="92"/>
      <c r="D10" s="93"/>
      <c r="E10" s="90"/>
      <c r="F10" s="93"/>
      <c r="G10" s="90"/>
      <c r="H10" s="93"/>
      <c r="I10" s="94" t="s">
        <v>33</v>
      </c>
      <c r="J10" s="95" t="s">
        <v>34</v>
      </c>
      <c r="K10" s="96"/>
      <c r="L10" s="97"/>
      <c r="M10" s="96"/>
      <c r="N10" s="98"/>
      <c r="O10" s="90"/>
      <c r="P10" s="99"/>
      <c r="Q10" s="100"/>
      <c r="R10" s="99"/>
      <c r="S10" s="100"/>
      <c r="T10" s="99"/>
      <c r="U10" s="100"/>
      <c r="V10" s="99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s="2" customFormat="1" ht="21" customHeight="1" x14ac:dyDescent="0.25">
      <c r="A11" s="101">
        <v>1</v>
      </c>
      <c r="B11" s="102" t="str">
        <f>'[1]SF-Area 1'!C4</f>
        <v>SF-Area 1</v>
      </c>
      <c r="C11" s="103" t="s">
        <v>71</v>
      </c>
      <c r="D11" s="104">
        <v>3443.2</v>
      </c>
      <c r="E11" s="103">
        <v>9.84</v>
      </c>
      <c r="F11" s="104">
        <v>9.84</v>
      </c>
      <c r="G11" s="103">
        <v>564.68479999999988</v>
      </c>
      <c r="H11" s="104">
        <v>50</v>
      </c>
      <c r="I11" s="103">
        <v>1</v>
      </c>
      <c r="J11" s="104">
        <v>0</v>
      </c>
      <c r="K11" s="105">
        <v>16.336620558366235</v>
      </c>
      <c r="L11" s="106">
        <v>18.915208115222377</v>
      </c>
      <c r="M11" s="105">
        <v>6620.3228403278326</v>
      </c>
      <c r="N11" s="107">
        <v>0.92737892787088816</v>
      </c>
      <c r="O11" s="103">
        <v>50</v>
      </c>
      <c r="P11" s="108"/>
      <c r="Q11" s="109" t="s">
        <v>68</v>
      </c>
      <c r="R11" s="110">
        <f>30700/12000</f>
        <v>2.5583333333333331</v>
      </c>
      <c r="S11" s="111">
        <v>865</v>
      </c>
      <c r="T11" s="110">
        <v>6</v>
      </c>
      <c r="U11" s="112">
        <f>T11*R11</f>
        <v>15.349999999999998</v>
      </c>
      <c r="V11" s="110">
        <f>T11*S11</f>
        <v>5190</v>
      </c>
      <c r="X11" s="19"/>
      <c r="Y11" s="20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s="2" customFormat="1" ht="21" customHeight="1" x14ac:dyDescent="0.25">
      <c r="A12" s="101">
        <v>2</v>
      </c>
      <c r="B12" s="102" t="str">
        <f>'[1]SF-Area 2'!C4</f>
        <v>SF-Area 2</v>
      </c>
      <c r="C12" s="103" t="s">
        <v>71</v>
      </c>
      <c r="D12" s="104">
        <v>1345</v>
      </c>
      <c r="E12" s="103">
        <v>9.84</v>
      </c>
      <c r="F12" s="104">
        <v>9.84</v>
      </c>
      <c r="G12" s="103">
        <v>225</v>
      </c>
      <c r="H12" s="104">
        <v>30</v>
      </c>
      <c r="I12" s="103">
        <v>1</v>
      </c>
      <c r="J12" s="104">
        <v>0</v>
      </c>
      <c r="K12" s="105">
        <v>8.7520327134489566</v>
      </c>
      <c r="L12" s="106">
        <v>10.495895474239076</v>
      </c>
      <c r="M12" s="105">
        <v>3673.5634159836764</v>
      </c>
      <c r="N12" s="107">
        <v>0.92442342482536966</v>
      </c>
      <c r="O12" s="103">
        <v>50</v>
      </c>
      <c r="P12" s="108"/>
      <c r="Q12" s="109" t="s">
        <v>68</v>
      </c>
      <c r="R12" s="110">
        <f>30700/12000</f>
        <v>2.5583333333333331</v>
      </c>
      <c r="S12" s="111">
        <v>865</v>
      </c>
      <c r="T12" s="110">
        <v>4</v>
      </c>
      <c r="U12" s="112">
        <f>T12*R12</f>
        <v>10.233333333333333</v>
      </c>
      <c r="V12" s="110">
        <f>T12*S12</f>
        <v>3460</v>
      </c>
      <c r="X12" s="19"/>
      <c r="Y12" s="20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s="2" customFormat="1" ht="21" customHeight="1" x14ac:dyDescent="0.25">
      <c r="A13" s="101">
        <v>3</v>
      </c>
      <c r="B13" s="102" t="str">
        <f>'[1]SF-Area 3'!C4</f>
        <v>SF-Area 3</v>
      </c>
      <c r="C13" s="103" t="s">
        <v>71</v>
      </c>
      <c r="D13" s="104">
        <v>3860.15</v>
      </c>
      <c r="E13" s="103">
        <v>9.84</v>
      </c>
      <c r="F13" s="104">
        <v>9.84</v>
      </c>
      <c r="G13" s="103">
        <v>750</v>
      </c>
      <c r="H13" s="104">
        <v>100</v>
      </c>
      <c r="I13" s="103">
        <v>1</v>
      </c>
      <c r="J13" s="104">
        <v>0</v>
      </c>
      <c r="K13" s="105">
        <v>20.665538033321951</v>
      </c>
      <c r="L13" s="106">
        <v>22.744234294369598</v>
      </c>
      <c r="M13" s="105">
        <v>7960.4820030293586</v>
      </c>
      <c r="N13" s="107">
        <v>0.88828864993820078</v>
      </c>
      <c r="O13" s="103">
        <v>50</v>
      </c>
      <c r="P13" s="108"/>
      <c r="Q13" s="109" t="s">
        <v>68</v>
      </c>
      <c r="R13" s="110">
        <f>38200/12000</f>
        <v>3.1833333333333331</v>
      </c>
      <c r="S13" s="111">
        <v>1183</v>
      </c>
      <c r="T13" s="110">
        <v>7</v>
      </c>
      <c r="U13" s="112">
        <f>T13*R13</f>
        <v>22.283333333333331</v>
      </c>
      <c r="V13" s="110">
        <f>T13*S13</f>
        <v>8281</v>
      </c>
      <c r="X13" s="19"/>
      <c r="Y13" s="20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s="2" customFormat="1" ht="21" customHeight="1" x14ac:dyDescent="0.25">
      <c r="A14" s="101"/>
      <c r="B14" s="113"/>
      <c r="C14" s="114"/>
      <c r="D14" s="115">
        <v>8648.35</v>
      </c>
      <c r="E14" s="116"/>
      <c r="F14" s="117"/>
      <c r="G14" s="61">
        <v>1539.6848</v>
      </c>
      <c r="H14" s="115"/>
      <c r="I14" s="55"/>
      <c r="J14" s="107"/>
      <c r="K14" s="118">
        <v>45.754191305137141</v>
      </c>
      <c r="L14" s="119">
        <v>52.155337883831052</v>
      </c>
      <c r="M14" s="118">
        <v>18254.368259340867</v>
      </c>
      <c r="N14" s="107"/>
      <c r="O14" s="101"/>
      <c r="P14" s="120"/>
      <c r="Q14" s="121"/>
      <c r="R14" s="110"/>
      <c r="S14" s="112"/>
      <c r="T14" s="122">
        <f>SUM(T11:T13)</f>
        <v>17</v>
      </c>
      <c r="U14" s="123">
        <f>SUM(U11:U13)</f>
        <v>47.86666666666666</v>
      </c>
      <c r="V14" s="122">
        <f>SUM(V11:V13)</f>
        <v>16931</v>
      </c>
      <c r="W14" s="20"/>
    </row>
    <row r="15" spans="1:254" s="2" customFormat="1" ht="21" customHeight="1" x14ac:dyDescent="0.25">
      <c r="A15" s="101"/>
      <c r="B15" s="102"/>
      <c r="C15" s="103"/>
      <c r="D15" s="104"/>
      <c r="E15" s="103"/>
      <c r="F15" s="104"/>
      <c r="G15" s="103"/>
      <c r="H15" s="104"/>
      <c r="I15" s="103"/>
      <c r="J15" s="104"/>
      <c r="K15" s="105"/>
      <c r="L15" s="106"/>
      <c r="M15" s="105"/>
      <c r="N15" s="107"/>
      <c r="O15" s="103"/>
      <c r="P15" s="108"/>
      <c r="Q15" s="109"/>
      <c r="R15" s="110"/>
      <c r="S15" s="111"/>
      <c r="T15" s="117" t="s">
        <v>45</v>
      </c>
      <c r="U15" s="116">
        <v>60</v>
      </c>
      <c r="V15" s="110"/>
      <c r="X15" s="19"/>
      <c r="Y15" s="20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s="2" customFormat="1" ht="21" customHeight="1" x14ac:dyDescent="0.25">
      <c r="A16" s="101"/>
      <c r="B16" s="102"/>
      <c r="C16" s="103"/>
      <c r="D16" s="104"/>
      <c r="E16" s="103"/>
      <c r="F16" s="104"/>
      <c r="G16" s="103"/>
      <c r="H16" s="104"/>
      <c r="I16" s="103"/>
      <c r="J16" s="104"/>
      <c r="K16" s="105"/>
      <c r="L16" s="106"/>
      <c r="M16" s="105"/>
      <c r="N16" s="107"/>
      <c r="O16" s="103"/>
      <c r="P16" s="108"/>
      <c r="Q16" s="109"/>
      <c r="R16" s="110"/>
      <c r="S16" s="111"/>
      <c r="T16" s="117" t="s">
        <v>46</v>
      </c>
      <c r="U16" s="55">
        <f>U15*0.8</f>
        <v>48</v>
      </c>
      <c r="V16" s="110"/>
      <c r="X16" s="19"/>
      <c r="Y16" s="20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s="2" customFormat="1" ht="21" customHeight="1" thickBot="1" x14ac:dyDescent="0.3">
      <c r="A17" s="21"/>
      <c r="B17" s="124"/>
      <c r="C17" s="60"/>
      <c r="D17" s="125"/>
      <c r="E17" s="60"/>
      <c r="F17" s="125"/>
      <c r="G17" s="60"/>
      <c r="H17" s="125"/>
      <c r="I17" s="60"/>
      <c r="J17" s="125"/>
      <c r="K17" s="126"/>
      <c r="L17" s="127"/>
      <c r="M17" s="126"/>
      <c r="N17" s="128"/>
      <c r="O17" s="60"/>
      <c r="P17" s="129"/>
      <c r="Q17" s="130"/>
      <c r="R17" s="131"/>
      <c r="S17" s="132"/>
      <c r="T17" s="159" t="s">
        <v>47</v>
      </c>
      <c r="U17" s="57">
        <f>U14/U16</f>
        <v>0.99722222222222212</v>
      </c>
      <c r="V17" s="131"/>
      <c r="X17" s="19"/>
      <c r="Y17" s="20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s="2" customFormat="1" ht="21" customHeight="1" x14ac:dyDescent="0.25">
      <c r="A18" s="134"/>
      <c r="B18" s="134"/>
      <c r="C18" s="135"/>
      <c r="D18" s="135"/>
      <c r="E18" s="135"/>
      <c r="F18" s="135"/>
      <c r="G18" s="135"/>
      <c r="H18" s="135"/>
      <c r="I18" s="135"/>
      <c r="J18" s="135"/>
      <c r="K18" s="136"/>
      <c r="L18" s="136"/>
      <c r="M18" s="136"/>
      <c r="N18" s="37"/>
      <c r="O18" s="135"/>
      <c r="P18" s="137"/>
      <c r="Q18" s="30"/>
      <c r="R18" s="135"/>
      <c r="S18" s="134"/>
      <c r="T18" s="134"/>
      <c r="U18" s="134"/>
      <c r="V18" s="135"/>
      <c r="X18" s="19"/>
      <c r="Y18" s="20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s="2" customFormat="1" ht="21" customHeight="1" x14ac:dyDescent="0.25">
      <c r="A19" s="134"/>
      <c r="B19" s="134"/>
      <c r="C19" s="135"/>
      <c r="D19" s="135"/>
      <c r="E19" s="135"/>
      <c r="F19" s="135"/>
      <c r="G19" s="135"/>
      <c r="H19" s="135"/>
      <c r="I19" s="135"/>
      <c r="J19" s="135"/>
      <c r="K19" s="136"/>
      <c r="L19" s="136"/>
      <c r="M19" s="136"/>
      <c r="N19" s="37"/>
      <c r="O19" s="135"/>
      <c r="P19" s="137"/>
      <c r="Q19" s="30"/>
      <c r="R19" s="135"/>
      <c r="S19" s="134"/>
      <c r="T19" s="134"/>
      <c r="U19" s="134"/>
      <c r="V19" s="135"/>
      <c r="X19" s="19"/>
      <c r="Y19" s="20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s="2" customFormat="1" ht="21" customHeight="1" x14ac:dyDescent="0.25">
      <c r="A20" s="134"/>
      <c r="B20" s="134"/>
      <c r="C20" s="135"/>
      <c r="D20" s="135"/>
      <c r="E20" s="135"/>
      <c r="F20" s="135"/>
      <c r="G20" s="135"/>
      <c r="H20" s="135"/>
      <c r="I20" s="135"/>
      <c r="J20" s="135"/>
      <c r="K20" s="136"/>
      <c r="L20" s="136"/>
      <c r="M20" s="136"/>
      <c r="N20" s="37"/>
      <c r="O20" s="135"/>
      <c r="P20" s="137"/>
      <c r="Q20" s="30"/>
      <c r="R20" s="135"/>
      <c r="S20" s="134"/>
      <c r="T20" s="134"/>
      <c r="U20" s="134"/>
      <c r="V20" s="135"/>
      <c r="X20" s="19"/>
      <c r="Y20" s="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s="2" customFormat="1" ht="21" customHeight="1" x14ac:dyDescent="0.25">
      <c r="A21" s="134"/>
      <c r="B21" s="70" t="s">
        <v>80</v>
      </c>
      <c r="C21" s="135"/>
      <c r="D21" s="135"/>
      <c r="E21" s="135"/>
      <c r="F21" s="135"/>
      <c r="G21" s="135"/>
      <c r="H21" s="135"/>
      <c r="I21" s="135"/>
      <c r="J21" s="135"/>
      <c r="K21" s="136"/>
      <c r="L21" s="136"/>
      <c r="M21" s="136"/>
      <c r="N21" s="37"/>
      <c r="O21" s="135"/>
      <c r="P21" s="137"/>
      <c r="Q21" s="30"/>
      <c r="R21" s="135"/>
      <c r="S21" s="134"/>
      <c r="T21" s="134"/>
      <c r="U21" s="134"/>
      <c r="V21" s="135"/>
      <c r="X21" s="19"/>
      <c r="Y21" s="20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s="2" customFormat="1" ht="21" customHeight="1" thickBot="1" x14ac:dyDescent="0.3">
      <c r="A22" s="134"/>
      <c r="B22" s="134"/>
      <c r="C22" s="135"/>
      <c r="D22" s="135"/>
      <c r="E22" s="135"/>
      <c r="F22" s="135"/>
      <c r="G22" s="135"/>
      <c r="H22" s="135"/>
      <c r="I22" s="135"/>
      <c r="J22" s="135"/>
      <c r="K22" s="136"/>
      <c r="L22" s="136"/>
      <c r="M22" s="136"/>
      <c r="N22" s="37"/>
      <c r="O22" s="135"/>
      <c r="P22" s="137"/>
      <c r="Q22" s="30"/>
      <c r="R22" s="135"/>
      <c r="S22" s="134"/>
      <c r="T22" s="134"/>
      <c r="U22" s="134"/>
      <c r="V22" s="135"/>
      <c r="X22" s="19"/>
      <c r="Y22" s="20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s="2" customFormat="1" ht="21" customHeight="1" x14ac:dyDescent="0.25">
      <c r="A23" s="138"/>
      <c r="B23" s="138"/>
      <c r="C23" s="139"/>
      <c r="D23" s="139"/>
      <c r="E23" s="139"/>
      <c r="F23" s="140"/>
      <c r="G23" s="139"/>
      <c r="H23" s="141"/>
      <c r="I23" s="139"/>
      <c r="J23" s="140"/>
      <c r="K23" s="142"/>
      <c r="L23" s="142"/>
      <c r="M23" s="142"/>
      <c r="N23" s="143"/>
      <c r="O23" s="139"/>
      <c r="P23" s="144"/>
      <c r="Q23" s="145"/>
      <c r="R23" s="146"/>
      <c r="S23" s="147"/>
      <c r="T23" s="147"/>
      <c r="U23" s="147"/>
      <c r="V23" s="146"/>
      <c r="X23" s="19"/>
      <c r="Y23" s="20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s="2" customFormat="1" ht="21" customHeight="1" x14ac:dyDescent="0.25">
      <c r="A24" s="15">
        <v>1</v>
      </c>
      <c r="B24" s="15" t="str">
        <f>'[1]SF-Area 4'!C4</f>
        <v>SF-Area 4</v>
      </c>
      <c r="C24" s="16" t="s">
        <v>71</v>
      </c>
      <c r="D24" s="16">
        <v>4131.84</v>
      </c>
      <c r="E24" s="16">
        <v>9.84</v>
      </c>
      <c r="F24" s="17">
        <v>9.84</v>
      </c>
      <c r="G24" s="16">
        <v>750</v>
      </c>
      <c r="H24" s="18">
        <v>100</v>
      </c>
      <c r="I24" s="16">
        <v>1</v>
      </c>
      <c r="J24" s="17">
        <v>0</v>
      </c>
      <c r="K24" s="148">
        <v>22.584751841810483</v>
      </c>
      <c r="L24" s="148">
        <v>25.505804666478934</v>
      </c>
      <c r="M24" s="148">
        <v>8927.0316332676266</v>
      </c>
      <c r="N24" s="59">
        <v>0.89916425478074835</v>
      </c>
      <c r="O24" s="16">
        <v>50</v>
      </c>
      <c r="P24" s="149"/>
      <c r="Q24" s="150" t="s">
        <v>68</v>
      </c>
      <c r="R24" s="151">
        <v>1.6</v>
      </c>
      <c r="S24" s="152">
        <v>812</v>
      </c>
      <c r="T24" s="151">
        <v>11</v>
      </c>
      <c r="U24" s="151">
        <f>T24*R24</f>
        <v>17.600000000000001</v>
      </c>
      <c r="V24" s="151">
        <f>T24*S24</f>
        <v>8932</v>
      </c>
      <c r="X24" s="19"/>
      <c r="Y24" s="20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s="2" customFormat="1" ht="21" customHeight="1" thickBot="1" x14ac:dyDescent="0.3">
      <c r="A25" s="21"/>
      <c r="B25" s="22"/>
      <c r="C25" s="22"/>
      <c r="D25" s="63">
        <v>4131.84</v>
      </c>
      <c r="E25" s="64"/>
      <c r="F25" s="56"/>
      <c r="G25" s="65">
        <v>750</v>
      </c>
      <c r="H25" s="66"/>
      <c r="I25" s="23"/>
      <c r="J25" s="24"/>
      <c r="K25" s="153">
        <v>22.584751841810483</v>
      </c>
      <c r="L25" s="153">
        <v>25.505804666478934</v>
      </c>
      <c r="M25" s="153">
        <v>8927.0316332676266</v>
      </c>
      <c r="N25" s="133"/>
      <c r="O25" s="21"/>
      <c r="P25" s="130"/>
      <c r="Q25" s="154"/>
      <c r="R25" s="155"/>
      <c r="S25" s="155"/>
      <c r="T25" s="156">
        <f>SUM(T24:T24)</f>
        <v>11</v>
      </c>
      <c r="U25" s="156">
        <f>SUM(U24:U24)</f>
        <v>17.600000000000001</v>
      </c>
      <c r="V25" s="156">
        <f>SUM(V24:V24)</f>
        <v>8932</v>
      </c>
      <c r="W25" s="20"/>
    </row>
    <row r="26" spans="1:254" s="29" customFormat="1" ht="21" customHeight="1" x14ac:dyDescent="0.25">
      <c r="A26" s="5"/>
      <c r="B26" s="11"/>
      <c r="C26" s="32"/>
      <c r="D26" s="5"/>
      <c r="E26" s="26"/>
      <c r="F26" s="32"/>
      <c r="G26" s="30"/>
      <c r="H26" s="26"/>
      <c r="I26" s="26"/>
      <c r="J26" s="32"/>
      <c r="K26" s="26"/>
      <c r="L26" s="26"/>
      <c r="M26" s="26"/>
      <c r="N26" s="26"/>
      <c r="O26" s="26"/>
      <c r="P26" s="26"/>
      <c r="Q26" s="26"/>
      <c r="R26" s="26"/>
      <c r="S26" s="26"/>
      <c r="T26" s="157" t="s">
        <v>45</v>
      </c>
      <c r="U26" s="158">
        <v>20</v>
      </c>
      <c r="V26" s="52"/>
    </row>
    <row r="27" spans="1:254" s="29" customFormat="1" ht="21" customHeight="1" x14ac:dyDescent="0.25">
      <c r="A27" s="5"/>
      <c r="B27" s="11"/>
      <c r="C27" s="32"/>
      <c r="D27" s="5"/>
      <c r="E27" s="26"/>
      <c r="F27" s="32"/>
      <c r="G27" s="30"/>
      <c r="H27" s="26"/>
      <c r="I27" s="26"/>
      <c r="J27" s="32"/>
      <c r="K27" s="26"/>
      <c r="L27" s="26"/>
      <c r="M27" s="26"/>
      <c r="N27" s="26"/>
      <c r="O27" s="26"/>
      <c r="P27" s="26"/>
      <c r="Q27" s="26"/>
      <c r="R27" s="26"/>
      <c r="S27" s="26"/>
      <c r="T27" s="54" t="s">
        <v>46</v>
      </c>
      <c r="U27" s="55">
        <f>U26*0.8</f>
        <v>16</v>
      </c>
      <c r="V27" s="53"/>
    </row>
    <row r="28" spans="1:254" s="29" customFormat="1" ht="21" customHeight="1" thickBot="1" x14ac:dyDescent="0.3">
      <c r="C28" s="6"/>
      <c r="D28" s="5"/>
      <c r="E28" s="26"/>
      <c r="F28" s="32"/>
      <c r="G28" s="30"/>
      <c r="H28" s="26"/>
      <c r="I28" s="26"/>
      <c r="J28" s="32"/>
      <c r="K28" s="26"/>
      <c r="L28" s="26"/>
      <c r="M28" s="26"/>
      <c r="N28" s="26"/>
      <c r="O28" s="37"/>
      <c r="P28" s="26"/>
      <c r="Q28" s="26"/>
      <c r="R28" s="26"/>
      <c r="S28" s="26"/>
      <c r="T28" s="56" t="s">
        <v>47</v>
      </c>
      <c r="U28" s="57">
        <f>U25/U27</f>
        <v>1.1000000000000001</v>
      </c>
      <c r="V28" s="26"/>
    </row>
    <row r="29" spans="1:254" s="2" customFormat="1" ht="21" customHeight="1" x14ac:dyDescent="0.25">
      <c r="C29" s="31"/>
      <c r="D29" s="5"/>
      <c r="E29" s="5"/>
      <c r="F29" s="5"/>
      <c r="G29" s="5"/>
      <c r="H29" s="5"/>
      <c r="I29" s="27"/>
      <c r="J29" s="28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1:254" s="2" customFormat="1" ht="21" customHeight="1" x14ac:dyDescent="0.25">
      <c r="A30" s="25" t="s">
        <v>35</v>
      </c>
      <c r="B30" s="6"/>
      <c r="C30" s="31"/>
      <c r="D30" s="6"/>
      <c r="E30" s="6"/>
      <c r="F30" s="6"/>
      <c r="G30" s="6"/>
      <c r="H30" s="6"/>
      <c r="I30" s="6"/>
      <c r="J30" s="3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1:254" s="2" customFormat="1" ht="21" customHeight="1" x14ac:dyDescent="0.25">
      <c r="A31" s="30">
        <v>1</v>
      </c>
      <c r="B31" s="31" t="s">
        <v>36</v>
      </c>
      <c r="C31" s="31"/>
      <c r="D31" s="6"/>
      <c r="E31" s="6"/>
      <c r="F31" s="6"/>
      <c r="G31" s="6"/>
      <c r="H31" s="6"/>
      <c r="I31" s="6"/>
      <c r="J31" s="5"/>
      <c r="K31" s="5"/>
      <c r="L31" s="5"/>
      <c r="M31" s="1"/>
      <c r="N31" s="1"/>
      <c r="O31" s="33"/>
      <c r="P31" s="1"/>
      <c r="Q31" s="33"/>
      <c r="R31" s="34"/>
      <c r="S31" s="35">
        <f>U15+U26</f>
        <v>80</v>
      </c>
      <c r="T31" s="36" t="s">
        <v>81</v>
      </c>
      <c r="U31" s="34"/>
      <c r="V31" s="37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2" customFormat="1" ht="21" customHeight="1" x14ac:dyDescent="0.25">
      <c r="A32" s="30"/>
      <c r="B32" s="31" t="s">
        <v>37</v>
      </c>
      <c r="C32" s="31"/>
      <c r="D32" s="6"/>
      <c r="E32" s="6"/>
      <c r="F32" s="6"/>
      <c r="G32" s="6"/>
      <c r="H32" s="6"/>
      <c r="I32" s="6"/>
      <c r="J32" s="5"/>
      <c r="K32" s="5"/>
      <c r="L32" s="5"/>
      <c r="M32" s="1"/>
      <c r="N32" s="1"/>
      <c r="O32" s="33"/>
      <c r="P32" s="1"/>
      <c r="Q32" s="33"/>
      <c r="R32" s="34"/>
      <c r="S32" s="34">
        <f>S31*0.8</f>
        <v>64</v>
      </c>
      <c r="T32" s="38" t="s">
        <v>31</v>
      </c>
      <c r="U32" s="34"/>
      <c r="V32" s="37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:254" s="2" customFormat="1" ht="21" customHeight="1" x14ac:dyDescent="0.25">
      <c r="A33" s="30">
        <v>2</v>
      </c>
      <c r="B33" s="31" t="s">
        <v>38</v>
      </c>
      <c r="C33" s="31"/>
      <c r="D33" s="6"/>
      <c r="E33" s="6"/>
      <c r="F33" s="6"/>
      <c r="G33" s="6"/>
      <c r="H33" s="6"/>
      <c r="I33" s="6"/>
      <c r="J33" s="5"/>
      <c r="K33" s="5"/>
      <c r="L33" s="5"/>
      <c r="M33" s="1"/>
      <c r="N33" s="1"/>
      <c r="O33" s="33"/>
      <c r="P33" s="1"/>
      <c r="Q33" s="33"/>
      <c r="R33" s="34"/>
      <c r="S33" s="39">
        <f>U28</f>
        <v>1.1000000000000001</v>
      </c>
      <c r="T33" s="38" t="s">
        <v>82</v>
      </c>
      <c r="U33" s="34"/>
      <c r="V33" s="37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1:254" s="2" customFormat="1" ht="21" customHeight="1" x14ac:dyDescent="0.25">
      <c r="A34" s="30">
        <v>3</v>
      </c>
      <c r="B34" s="31" t="s">
        <v>39</v>
      </c>
      <c r="C34" s="31"/>
      <c r="D34" s="6"/>
      <c r="E34" s="6"/>
      <c r="F34" s="6"/>
      <c r="G34" s="6"/>
      <c r="H34" s="6"/>
      <c r="I34" s="6"/>
      <c r="J34" s="5"/>
      <c r="K34" s="5"/>
      <c r="L34" s="5"/>
      <c r="M34" s="1"/>
      <c r="N34" s="1"/>
      <c r="O34" s="40"/>
      <c r="P34" s="1"/>
      <c r="Q34" s="41" t="s">
        <v>83</v>
      </c>
      <c r="R34" s="42">
        <v>0.98</v>
      </c>
      <c r="S34" s="43">
        <f>R2*R1*S32</f>
        <v>0</v>
      </c>
      <c r="T34" s="44" t="s">
        <v>84</v>
      </c>
      <c r="U34" s="44"/>
      <c r="V34" s="37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s="2" customFormat="1" ht="21" customHeight="1" x14ac:dyDescent="0.25">
      <c r="A35" s="30">
        <v>4</v>
      </c>
      <c r="B35" s="31" t="s">
        <v>40</v>
      </c>
      <c r="C35" s="30"/>
      <c r="D35" s="6"/>
      <c r="E35" s="6"/>
      <c r="F35" s="6"/>
      <c r="G35" s="6"/>
      <c r="H35" s="6"/>
      <c r="I35" s="6"/>
      <c r="J35" s="5"/>
      <c r="K35" s="5"/>
      <c r="L35" s="5"/>
      <c r="M35" s="1"/>
      <c r="N35" s="1"/>
      <c r="O35" s="45"/>
      <c r="P35" s="1"/>
      <c r="Q35" s="34" t="s">
        <v>85</v>
      </c>
      <c r="R35" s="46">
        <v>0.98</v>
      </c>
      <c r="S35" s="34">
        <f>U25</f>
        <v>17.600000000000001</v>
      </c>
      <c r="T35" s="38" t="s">
        <v>86</v>
      </c>
      <c r="U35" s="34"/>
      <c r="V35" s="37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s="2" customFormat="1" ht="21" customHeight="1" x14ac:dyDescent="0.25">
      <c r="A36" s="30">
        <v>5</v>
      </c>
      <c r="B36" s="31" t="s">
        <v>41</v>
      </c>
      <c r="C36" s="30"/>
      <c r="D36" s="6"/>
      <c r="E36" s="6"/>
      <c r="F36" s="6"/>
      <c r="G36" s="6"/>
      <c r="H36" s="6"/>
      <c r="I36" s="6"/>
      <c r="J36" s="5"/>
      <c r="K36" s="5"/>
      <c r="L36" s="5"/>
      <c r="M36" s="1"/>
      <c r="N36" s="1"/>
      <c r="O36" s="45"/>
      <c r="P36" s="1"/>
      <c r="Q36" s="45"/>
      <c r="R36" s="34"/>
      <c r="S36" s="47">
        <f>S34/S35</f>
        <v>0</v>
      </c>
      <c r="T36" s="38" t="s">
        <v>65</v>
      </c>
      <c r="U36" s="34"/>
      <c r="V36" s="37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s="2" customFormat="1" ht="21" customHeight="1" x14ac:dyDescent="0.25">
      <c r="A37" s="30">
        <v>6</v>
      </c>
      <c r="B37" s="31" t="s">
        <v>42</v>
      </c>
      <c r="C37" s="48"/>
      <c r="D37" s="5"/>
      <c r="E37" s="5"/>
      <c r="F37" s="5"/>
      <c r="G37" s="5"/>
      <c r="H37" s="5"/>
      <c r="I37" s="5"/>
      <c r="J37" s="5"/>
      <c r="K37" s="5"/>
      <c r="L37" s="5"/>
      <c r="M37" s="1"/>
      <c r="N37" s="1"/>
      <c r="O37" s="45"/>
      <c r="P37" s="1"/>
      <c r="Q37" s="45"/>
      <c r="R37" s="34"/>
      <c r="S37" s="47">
        <f>S35*S36</f>
        <v>0</v>
      </c>
      <c r="T37" s="38" t="s">
        <v>87</v>
      </c>
      <c r="U37" s="34"/>
      <c r="V37" s="37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s="2" customFormat="1" ht="21" customHeight="1" x14ac:dyDescent="0.25">
      <c r="A38" s="30">
        <v>7</v>
      </c>
      <c r="B38" s="31" t="s">
        <v>43</v>
      </c>
      <c r="C38"/>
      <c r="D38" s="5"/>
      <c r="E38" s="5"/>
      <c r="F38" s="5"/>
      <c r="G38" s="5"/>
      <c r="H38" s="5"/>
      <c r="I38" s="5"/>
      <c r="J38" s="5"/>
      <c r="K38" s="5"/>
      <c r="L38" s="5"/>
      <c r="M38" s="1"/>
      <c r="N38" s="1"/>
      <c r="O38" s="49"/>
      <c r="P38" s="1"/>
      <c r="Q38" s="49"/>
      <c r="R38" s="34"/>
      <c r="S38" s="47">
        <f>K25</f>
        <v>22.584751841810483</v>
      </c>
      <c r="T38" s="38" t="s">
        <v>88</v>
      </c>
      <c r="U38" s="34"/>
      <c r="V38" s="37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1:254" s="2" customFormat="1" ht="21" customHeight="1" x14ac:dyDescent="0.25">
      <c r="A39" s="30">
        <v>8</v>
      </c>
      <c r="B39" s="6" t="s">
        <v>44</v>
      </c>
      <c r="C39"/>
      <c r="D39" s="62"/>
      <c r="E39" s="62"/>
      <c r="F39" s="62"/>
      <c r="G39" s="62"/>
      <c r="H39" s="62"/>
      <c r="I39" s="62"/>
      <c r="J39" s="62"/>
      <c r="K39" s="62"/>
      <c r="L39" s="62"/>
      <c r="M39" s="1"/>
      <c r="N39" s="1"/>
      <c r="O39" s="58"/>
      <c r="P39" s="1"/>
      <c r="Q39" s="58"/>
      <c r="R39" s="44"/>
      <c r="S39" s="47" t="s">
        <v>89</v>
      </c>
      <c r="T39" s="38" t="s">
        <v>90</v>
      </c>
      <c r="U39" s="34"/>
      <c r="V39" s="37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  <row r="40" spans="1:254" s="2" customFormat="1" ht="21" customHeight="1" x14ac:dyDescent="0.25">
      <c r="A40" s="29"/>
      <c r="B40" s="50"/>
      <c r="C40" s="29"/>
      <c r="D40" s="29"/>
      <c r="E40" s="29"/>
      <c r="F40" s="29"/>
      <c r="G40" s="51"/>
      <c r="H40" s="29"/>
      <c r="I40" s="29"/>
      <c r="J40" s="29"/>
      <c r="K40" s="29"/>
      <c r="L40" s="29"/>
      <c r="M40" s="1"/>
      <c r="N40" s="58"/>
      <c r="O40" s="29"/>
      <c r="P40" s="58" t="s">
        <v>48</v>
      </c>
      <c r="R40" s="44"/>
      <c r="S40" s="44"/>
      <c r="T40" s="44"/>
      <c r="U40" s="44"/>
      <c r="V40" s="37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</row>
    <row r="41" spans="1:254" s="2" customFormat="1" ht="21" customHeight="1" x14ac:dyDescent="0.25">
      <c r="A41" s="29"/>
      <c r="B41" s="50"/>
      <c r="C41" s="29"/>
      <c r="D41" s="29"/>
      <c r="E41" s="29"/>
      <c r="F41" s="29"/>
      <c r="G41" s="51"/>
      <c r="H41" s="29"/>
      <c r="I41" s="29"/>
      <c r="J41" s="29"/>
      <c r="K41" s="29"/>
      <c r="L41" s="29"/>
      <c r="M41" s="1"/>
      <c r="N41" s="58"/>
      <c r="O41" s="29"/>
      <c r="P41" s="58" t="s">
        <v>49</v>
      </c>
      <c r="R41" s="44"/>
      <c r="S41" s="44"/>
      <c r="T41" s="44"/>
      <c r="U41" s="44"/>
      <c r="V41" s="37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</row>
    <row r="42" spans="1:254" s="2" customFormat="1" ht="21" customHeight="1" x14ac:dyDescent="0.25">
      <c r="A42" s="29"/>
      <c r="B42" s="50"/>
      <c r="C42" s="29"/>
      <c r="D42" s="29"/>
      <c r="E42" s="29"/>
      <c r="F42" s="29"/>
      <c r="G42" s="51"/>
      <c r="H42" s="29"/>
      <c r="I42" s="29"/>
      <c r="J42" s="29"/>
      <c r="K42" s="29"/>
      <c r="L42" s="29"/>
      <c r="M42" s="51"/>
      <c r="N42" s="29"/>
      <c r="O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spans="1:254" s="2" customFormat="1" ht="12.75" customHeight="1" x14ac:dyDescent="0.25">
      <c r="B43" s="3"/>
      <c r="C43" s="3"/>
      <c r="I43" s="4"/>
      <c r="O43" s="4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s="2" customFormat="1" ht="12.75" customHeight="1" x14ac:dyDescent="0.25">
      <c r="B44" s="3"/>
      <c r="C44" s="3"/>
      <c r="I44" s="4"/>
      <c r="O44" s="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</row>
    <row r="45" spans="1:254" s="2" customFormat="1" ht="12.75" customHeight="1" x14ac:dyDescent="0.25">
      <c r="B45" s="3"/>
      <c r="C45" s="3"/>
      <c r="I45" s="4"/>
      <c r="O45" s="4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</row>
    <row r="46" spans="1:254" s="2" customFormat="1" ht="12.75" customHeight="1" x14ac:dyDescent="0.25">
      <c r="B46" s="3"/>
      <c r="C46" s="3"/>
      <c r="I46" s="4"/>
      <c r="O46" s="4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</row>
    <row r="47" spans="1:254" s="2" customFormat="1" ht="12.75" customHeight="1" x14ac:dyDescent="0.25">
      <c r="B47" s="3"/>
      <c r="C47" s="3"/>
      <c r="I47" s="4"/>
      <c r="O47" s="4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</row>
    <row r="48" spans="1:254" s="2" customFormat="1" ht="12.75" customHeight="1" x14ac:dyDescent="0.25">
      <c r="B48" s="3"/>
      <c r="C48" s="3"/>
      <c r="I48" s="4"/>
      <c r="O48" s="4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</row>
    <row r="49" spans="2:254" s="2" customFormat="1" ht="12.75" customHeight="1" x14ac:dyDescent="0.25">
      <c r="B49" s="3"/>
      <c r="C49" s="3"/>
      <c r="I49" s="4"/>
      <c r="O49" s="4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</row>
    <row r="50" spans="2:254" s="2" customFormat="1" ht="12.75" customHeight="1" x14ac:dyDescent="0.25">
      <c r="B50" s="3"/>
      <c r="C50" s="3"/>
      <c r="I50" s="4"/>
      <c r="O50" s="4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</row>
    <row r="51" spans="2:254" s="2" customFormat="1" ht="12.75" customHeight="1" x14ac:dyDescent="0.25">
      <c r="B51" s="3"/>
      <c r="C51" s="3"/>
      <c r="I51" s="4"/>
      <c r="O51" s="4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</row>
    <row r="52" spans="2:254" s="2" customFormat="1" ht="12.75" customHeight="1" x14ac:dyDescent="0.25">
      <c r="B52" s="3"/>
      <c r="C52" s="3"/>
      <c r="I52" s="4"/>
      <c r="O52" s="4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</row>
    <row r="53" spans="2:254" s="2" customFormat="1" ht="12.75" customHeight="1" x14ac:dyDescent="0.25">
      <c r="B53" s="3"/>
      <c r="C53" s="3"/>
      <c r="I53" s="4"/>
      <c r="O53" s="4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</row>
    <row r="54" spans="2:254" s="2" customFormat="1" ht="12.75" customHeight="1" x14ac:dyDescent="0.25">
      <c r="B54" s="3"/>
      <c r="C54" s="3"/>
      <c r="I54" s="4"/>
      <c r="O54" s="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</row>
    <row r="55" spans="2:254" s="2" customFormat="1" ht="12.75" customHeight="1" x14ac:dyDescent="0.25">
      <c r="B55" s="3"/>
      <c r="C55" s="3"/>
      <c r="I55" s="4"/>
      <c r="O55" s="4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</row>
    <row r="56" spans="2:254" s="2" customFormat="1" ht="12.75" customHeight="1" x14ac:dyDescent="0.25">
      <c r="B56" s="3"/>
      <c r="C56" s="3"/>
      <c r="I56" s="4"/>
      <c r="O56" s="4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</row>
    <row r="57" spans="2:254" s="2" customFormat="1" ht="12.75" customHeight="1" x14ac:dyDescent="0.25">
      <c r="B57" s="3"/>
      <c r="C57" s="3"/>
      <c r="I57" s="4"/>
      <c r="O57" s="4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</row>
    <row r="58" spans="2:254" s="2" customFormat="1" ht="12.75" customHeight="1" x14ac:dyDescent="0.25">
      <c r="B58" s="3"/>
      <c r="C58" s="3"/>
      <c r="I58" s="4"/>
      <c r="O58" s="4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</row>
    <row r="59" spans="2:254" s="2" customFormat="1" ht="12.75" customHeight="1" x14ac:dyDescent="0.25">
      <c r="B59" s="3"/>
      <c r="C59" s="3"/>
      <c r="I59" s="4"/>
      <c r="O59" s="4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</row>
    <row r="60" spans="2:254" s="2" customFormat="1" ht="12.75" customHeight="1" x14ac:dyDescent="0.25">
      <c r="B60" s="3"/>
      <c r="C60" s="3"/>
      <c r="I60" s="4"/>
      <c r="O60" s="4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</row>
    <row r="61" spans="2:254" s="2" customFormat="1" ht="12.75" customHeight="1" x14ac:dyDescent="0.25">
      <c r="B61" s="3"/>
      <c r="C61" s="3"/>
      <c r="I61" s="4"/>
      <c r="O61" s="4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</row>
    <row r="62" spans="2:254" s="2" customFormat="1" ht="12.75" customHeight="1" x14ac:dyDescent="0.25">
      <c r="B62" s="3"/>
      <c r="C62" s="3"/>
      <c r="I62" s="4"/>
      <c r="O62" s="4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</row>
    <row r="63" spans="2:254" s="2" customFormat="1" ht="12.75" customHeight="1" x14ac:dyDescent="0.25">
      <c r="B63" s="3"/>
      <c r="C63" s="3"/>
      <c r="I63" s="4"/>
      <c r="O63" s="4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</row>
    <row r="64" spans="2:254" s="2" customFormat="1" ht="12.75" customHeight="1" x14ac:dyDescent="0.25">
      <c r="B64" s="3"/>
      <c r="C64" s="3"/>
      <c r="I64" s="4"/>
      <c r="O64" s="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</row>
    <row r="65" spans="2:254" s="2" customFormat="1" ht="12.75" customHeight="1" x14ac:dyDescent="0.25">
      <c r="B65" s="3"/>
      <c r="C65" s="3"/>
      <c r="I65" s="4"/>
      <c r="O65" s="4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</row>
    <row r="66" spans="2:254" s="2" customFormat="1" ht="12.75" customHeight="1" x14ac:dyDescent="0.25">
      <c r="B66" s="3"/>
      <c r="C66" s="3"/>
      <c r="I66" s="4"/>
      <c r="O66" s="4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</row>
    <row r="67" spans="2:254" s="2" customFormat="1" ht="12.75" customHeight="1" x14ac:dyDescent="0.25">
      <c r="B67" s="3"/>
      <c r="C67" s="3"/>
      <c r="I67" s="4"/>
      <c r="O67" s="4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</row>
    <row r="68" spans="2:254" s="2" customFormat="1" ht="21.75" customHeight="1" x14ac:dyDescent="0.25">
      <c r="B68" s="3"/>
      <c r="C68" s="3"/>
      <c r="I68" s="4"/>
      <c r="O68" s="4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</row>
    <row r="69" spans="2:254" s="2" customFormat="1" ht="12.75" customHeight="1" x14ac:dyDescent="0.25">
      <c r="B69" s="3"/>
      <c r="C69" s="3"/>
      <c r="I69" s="4"/>
      <c r="O69" s="4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</row>
    <row r="70" spans="2:254" s="2" customFormat="1" ht="12.75" customHeight="1" x14ac:dyDescent="0.25">
      <c r="B70" s="3"/>
      <c r="C70" s="3"/>
      <c r="I70" s="4"/>
      <c r="O70" s="4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</row>
    <row r="71" spans="2:254" s="2" customFormat="1" ht="12.75" customHeight="1" x14ac:dyDescent="0.25">
      <c r="B71" s="3"/>
      <c r="C71" s="3"/>
      <c r="I71" s="4"/>
      <c r="O71" s="4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</row>
    <row r="72" spans="2:254" s="2" customFormat="1" ht="12.75" customHeight="1" x14ac:dyDescent="0.25">
      <c r="B72" s="3"/>
      <c r="C72" s="3"/>
      <c r="I72" s="4"/>
      <c r="O72" s="4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</row>
    <row r="73" spans="2:254" s="2" customFormat="1" ht="12.75" customHeight="1" x14ac:dyDescent="0.25">
      <c r="B73" s="3"/>
      <c r="C73" s="3"/>
      <c r="I73" s="4"/>
      <c r="O73" s="4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</row>
    <row r="74" spans="2:254" s="2" customFormat="1" ht="12.75" customHeight="1" x14ac:dyDescent="0.25">
      <c r="B74" s="3"/>
      <c r="C74" s="3"/>
      <c r="I74" s="4"/>
      <c r="O74" s="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</row>
    <row r="75" spans="2:254" s="2" customFormat="1" ht="12.75" customHeight="1" x14ac:dyDescent="0.25">
      <c r="B75" s="3"/>
      <c r="C75" s="3"/>
      <c r="I75" s="4"/>
      <c r="O75" s="4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</row>
    <row r="76" spans="2:254" s="2" customFormat="1" ht="12.75" customHeight="1" x14ac:dyDescent="0.25">
      <c r="B76" s="3"/>
      <c r="C76" s="3"/>
      <c r="I76" s="4"/>
      <c r="O76" s="4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</row>
    <row r="77" spans="2:254" s="2" customFormat="1" ht="12.75" customHeight="1" x14ac:dyDescent="0.25">
      <c r="B77" s="3"/>
      <c r="C77" s="3"/>
      <c r="I77" s="4"/>
      <c r="O77" s="4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</row>
    <row r="78" spans="2:254" s="2" customFormat="1" ht="12.75" customHeight="1" x14ac:dyDescent="0.25">
      <c r="B78" s="3"/>
      <c r="C78" s="3"/>
      <c r="I78" s="4"/>
      <c r="O78" s="4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</row>
    <row r="79" spans="2:254" s="2" customFormat="1" ht="12.75" customHeight="1" x14ac:dyDescent="0.25">
      <c r="B79" s="3"/>
      <c r="C79" s="3"/>
      <c r="I79" s="4"/>
      <c r="O79" s="4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</row>
    <row r="80" spans="2:254" s="2" customFormat="1" ht="12.75" customHeight="1" x14ac:dyDescent="0.25">
      <c r="B80" s="3"/>
      <c r="C80" s="3"/>
      <c r="I80" s="4"/>
      <c r="O80" s="4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</row>
    <row r="81" spans="2:254" s="2" customFormat="1" ht="12.75" customHeight="1" x14ac:dyDescent="0.25">
      <c r="B81" s="3"/>
      <c r="C81" s="3"/>
      <c r="I81" s="4"/>
      <c r="O81" s="4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</row>
    <row r="82" spans="2:254" s="2" customFormat="1" ht="12.75" customHeight="1" x14ac:dyDescent="0.25">
      <c r="B82" s="3"/>
      <c r="C82" s="3"/>
      <c r="I82" s="4"/>
      <c r="O82" s="4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</row>
    <row r="83" spans="2:254" s="2" customFormat="1" ht="12.75" customHeight="1" x14ac:dyDescent="0.25">
      <c r="B83" s="3"/>
      <c r="C83" s="3"/>
      <c r="I83" s="4"/>
      <c r="O83" s="4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</row>
    <row r="84" spans="2:254" s="2" customFormat="1" ht="12.75" customHeight="1" x14ac:dyDescent="0.25">
      <c r="B84" s="3"/>
      <c r="C84" s="3"/>
      <c r="I84" s="4"/>
      <c r="O84" s="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</row>
    <row r="85" spans="2:254" s="2" customFormat="1" ht="12.75" customHeight="1" x14ac:dyDescent="0.25">
      <c r="B85" s="3"/>
      <c r="C85" s="3"/>
      <c r="I85" s="4"/>
      <c r="O85" s="4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</row>
    <row r="86" spans="2:254" s="2" customFormat="1" ht="12.75" customHeight="1" x14ac:dyDescent="0.25">
      <c r="B86" s="3"/>
      <c r="C86" s="3"/>
      <c r="I86" s="4"/>
      <c r="O86" s="4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</row>
    <row r="87" spans="2:254" s="2" customFormat="1" ht="12.75" customHeight="1" x14ac:dyDescent="0.25">
      <c r="B87" s="3"/>
      <c r="C87" s="3"/>
      <c r="I87" s="4"/>
      <c r="O87" s="4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</row>
    <row r="88" spans="2:254" s="2" customFormat="1" ht="12.75" customHeight="1" x14ac:dyDescent="0.25">
      <c r="B88" s="3"/>
      <c r="C88" s="3"/>
      <c r="I88" s="4"/>
      <c r="O88" s="4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</row>
    <row r="89" spans="2:254" s="2" customFormat="1" ht="12.75" customHeight="1" x14ac:dyDescent="0.25">
      <c r="B89" s="3"/>
      <c r="C89" s="3"/>
      <c r="I89" s="4"/>
      <c r="O89" s="4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</row>
    <row r="90" spans="2:254" s="2" customFormat="1" ht="12.75" customHeight="1" x14ac:dyDescent="0.25">
      <c r="B90" s="3"/>
      <c r="C90" s="3"/>
      <c r="I90" s="4"/>
      <c r="O90" s="4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</row>
    <row r="91" spans="2:254" s="2" customFormat="1" ht="12.75" customHeight="1" x14ac:dyDescent="0.25">
      <c r="B91" s="3"/>
      <c r="C91" s="3"/>
      <c r="I91" s="4"/>
      <c r="O91" s="4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</row>
    <row r="92" spans="2:254" s="2" customFormat="1" ht="12.75" customHeight="1" x14ac:dyDescent="0.25">
      <c r="B92" s="3"/>
      <c r="C92" s="3"/>
      <c r="I92" s="4"/>
      <c r="O92" s="4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</row>
    <row r="93" spans="2:254" s="2" customFormat="1" ht="21.75" customHeight="1" x14ac:dyDescent="0.25">
      <c r="B93" s="3"/>
      <c r="C93" s="3"/>
      <c r="I93" s="4"/>
      <c r="O93" s="4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</row>
    <row r="94" spans="2:254" s="2" customFormat="1" ht="21.75" customHeight="1" x14ac:dyDescent="0.25">
      <c r="B94" s="3"/>
      <c r="C94" s="3"/>
      <c r="I94" s="4"/>
      <c r="O94" s="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</row>
    <row r="95" spans="2:254" s="2" customFormat="1" ht="21.75" customHeight="1" x14ac:dyDescent="0.25">
      <c r="B95" s="3"/>
      <c r="C95" s="3"/>
      <c r="I95" s="4"/>
      <c r="O95" s="4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</row>
    <row r="96" spans="2:254" s="2" customFormat="1" ht="21.75" customHeight="1" x14ac:dyDescent="0.25">
      <c r="B96" s="3"/>
      <c r="C96" s="3"/>
      <c r="I96" s="4"/>
      <c r="O96" s="4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</row>
    <row r="97" spans="2:254" s="2" customFormat="1" ht="21.75" customHeight="1" x14ac:dyDescent="0.25">
      <c r="B97" s="3"/>
      <c r="C97" s="3"/>
      <c r="I97" s="4"/>
      <c r="O97" s="4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</row>
    <row r="98" spans="2:254" s="2" customFormat="1" ht="21.75" customHeight="1" x14ac:dyDescent="0.25">
      <c r="B98" s="3"/>
      <c r="C98" s="3"/>
      <c r="I98" s="4"/>
      <c r="O98" s="4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</row>
    <row r="99" spans="2:254" s="2" customFormat="1" ht="21.75" customHeight="1" x14ac:dyDescent="0.25">
      <c r="B99" s="3"/>
      <c r="C99" s="3"/>
      <c r="I99" s="4"/>
      <c r="O99" s="4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</row>
    <row r="100" spans="2:254" s="2" customFormat="1" ht="21.75" customHeight="1" x14ac:dyDescent="0.25">
      <c r="B100" s="3"/>
      <c r="C100" s="3"/>
      <c r="I100" s="4"/>
      <c r="O100" s="4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</row>
    <row r="101" spans="2:254" s="2" customFormat="1" ht="21.75" customHeight="1" x14ac:dyDescent="0.25">
      <c r="B101" s="3"/>
      <c r="C101" s="3"/>
      <c r="I101" s="4"/>
      <c r="O101" s="4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</row>
    <row r="102" spans="2:254" s="2" customFormat="1" ht="21.75" customHeight="1" x14ac:dyDescent="0.25">
      <c r="B102" s="3"/>
      <c r="C102" s="3"/>
      <c r="I102" s="4"/>
      <c r="O102" s="4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</row>
    <row r="103" spans="2:254" s="2" customFormat="1" ht="21.75" customHeight="1" x14ac:dyDescent="0.25">
      <c r="B103" s="3"/>
      <c r="C103" s="3"/>
      <c r="I103" s="4"/>
      <c r="O103" s="4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</row>
    <row r="104" spans="2:254" s="2" customFormat="1" ht="21.75" customHeight="1" x14ac:dyDescent="0.25">
      <c r="B104" s="3"/>
      <c r="C104" s="3"/>
      <c r="I104" s="4"/>
      <c r="O104" s="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</row>
    <row r="105" spans="2:254" s="2" customFormat="1" ht="21.75" customHeight="1" x14ac:dyDescent="0.25">
      <c r="B105" s="3"/>
      <c r="C105" s="3"/>
      <c r="I105" s="4"/>
      <c r="O105" s="4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</row>
    <row r="106" spans="2:254" s="2" customFormat="1" ht="21.75" customHeight="1" x14ac:dyDescent="0.25">
      <c r="B106" s="3"/>
      <c r="C106" s="3"/>
      <c r="I106" s="4"/>
      <c r="O106" s="4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</row>
    <row r="107" spans="2:254" s="2" customFormat="1" ht="21.75" customHeight="1" x14ac:dyDescent="0.25">
      <c r="B107" s="3"/>
      <c r="C107" s="3"/>
      <c r="I107" s="4"/>
      <c r="O107" s="4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</row>
    <row r="108" spans="2:254" s="2" customFormat="1" ht="21.75" customHeight="1" x14ac:dyDescent="0.25">
      <c r="B108" s="3"/>
      <c r="C108" s="3"/>
      <c r="I108" s="4"/>
      <c r="O108" s="4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</row>
    <row r="109" spans="2:254" s="2" customFormat="1" ht="21.75" customHeight="1" x14ac:dyDescent="0.25">
      <c r="B109" s="3"/>
      <c r="C109" s="3"/>
      <c r="I109" s="4"/>
      <c r="O109" s="4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</row>
    <row r="110" spans="2:254" s="2" customFormat="1" ht="21.75" customHeight="1" x14ac:dyDescent="0.25">
      <c r="B110" s="3"/>
      <c r="C110" s="3"/>
      <c r="I110" s="4"/>
      <c r="O110" s="4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</row>
    <row r="111" spans="2:254" s="2" customFormat="1" ht="21.75" customHeight="1" x14ac:dyDescent="0.25">
      <c r="B111" s="3"/>
      <c r="C111" s="3"/>
      <c r="I111" s="4"/>
      <c r="O111" s="4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</row>
    <row r="112" spans="2:254" s="2" customFormat="1" ht="21.75" customHeight="1" x14ac:dyDescent="0.25">
      <c r="B112" s="3"/>
      <c r="C112" s="3"/>
      <c r="I112" s="4"/>
      <c r="O112" s="4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</row>
    <row r="113" spans="2:254" s="2" customFormat="1" ht="21.75" customHeight="1" x14ac:dyDescent="0.25">
      <c r="B113" s="3"/>
      <c r="C113" s="3"/>
      <c r="I113" s="4"/>
      <c r="O113" s="4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</row>
    <row r="114" spans="2:254" s="2" customFormat="1" ht="21.75" customHeight="1" x14ac:dyDescent="0.25">
      <c r="B114" s="3"/>
      <c r="C114" s="3"/>
      <c r="I114" s="4"/>
      <c r="O114" s="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</row>
    <row r="115" spans="2:254" s="2" customFormat="1" ht="21.75" customHeight="1" x14ac:dyDescent="0.25">
      <c r="B115" s="3"/>
      <c r="C115" s="3"/>
      <c r="I115" s="4"/>
      <c r="O115" s="4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</row>
    <row r="116" spans="2:254" s="2" customFormat="1" ht="21.75" customHeight="1" x14ac:dyDescent="0.25">
      <c r="B116" s="3"/>
      <c r="C116" s="3"/>
      <c r="I116" s="4"/>
      <c r="O116" s="4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</row>
    <row r="117" spans="2:254" s="2" customFormat="1" ht="21.75" customHeight="1" x14ac:dyDescent="0.25">
      <c r="B117" s="3"/>
      <c r="C117" s="3"/>
      <c r="I117" s="4"/>
      <c r="O117" s="4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</row>
    <row r="118" spans="2:254" s="2" customFormat="1" ht="21.75" customHeight="1" x14ac:dyDescent="0.25">
      <c r="B118" s="3"/>
      <c r="C118" s="3"/>
      <c r="I118" s="4"/>
      <c r="O118" s="4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</row>
    <row r="119" spans="2:254" s="2" customFormat="1" ht="21.75" customHeight="1" x14ac:dyDescent="0.25">
      <c r="B119" s="3"/>
      <c r="C119" s="3"/>
      <c r="I119" s="4"/>
      <c r="O119" s="4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</row>
    <row r="120" spans="2:254" s="2" customFormat="1" ht="21.75" customHeight="1" x14ac:dyDescent="0.25">
      <c r="B120" s="3"/>
      <c r="C120" s="3"/>
      <c r="I120" s="4"/>
      <c r="O120" s="4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</row>
    <row r="121" spans="2:254" s="2" customFormat="1" ht="21.75" customHeight="1" x14ac:dyDescent="0.25">
      <c r="B121" s="3"/>
      <c r="C121" s="3"/>
      <c r="I121" s="4"/>
      <c r="O121" s="4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</row>
    <row r="122" spans="2:254" s="2" customFormat="1" ht="21.75" customHeight="1" x14ac:dyDescent="0.25">
      <c r="B122" s="3"/>
      <c r="C122" s="3"/>
      <c r="I122" s="4"/>
      <c r="O122" s="4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</row>
    <row r="123" spans="2:254" s="2" customFormat="1" ht="21.75" customHeight="1" x14ac:dyDescent="0.25">
      <c r="B123" s="3"/>
      <c r="C123" s="3"/>
      <c r="I123" s="4"/>
      <c r="O123" s="4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</row>
    <row r="124" spans="2:254" s="2" customFormat="1" ht="21.75" customHeight="1" x14ac:dyDescent="0.25">
      <c r="B124" s="3"/>
      <c r="C124" s="3"/>
      <c r="I124" s="4"/>
      <c r="O124" s="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</row>
    <row r="125" spans="2:254" s="2" customFormat="1" ht="21.75" customHeight="1" x14ac:dyDescent="0.25">
      <c r="B125" s="3"/>
      <c r="C125" s="3"/>
      <c r="I125" s="4"/>
      <c r="O125" s="4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</row>
    <row r="126" spans="2:254" s="2" customFormat="1" ht="21.75" customHeight="1" x14ac:dyDescent="0.25">
      <c r="B126" s="3"/>
      <c r="C126" s="3"/>
      <c r="I126" s="4"/>
      <c r="O126" s="4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</row>
    <row r="127" spans="2:254" s="2" customFormat="1" ht="21.75" customHeight="1" x14ac:dyDescent="0.25">
      <c r="B127" s="3"/>
      <c r="C127" s="3"/>
      <c r="I127" s="4"/>
      <c r="O127" s="4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</row>
    <row r="128" spans="2:254" s="2" customFormat="1" ht="21.75" customHeight="1" x14ac:dyDescent="0.25">
      <c r="B128" s="3"/>
      <c r="C128" s="3"/>
      <c r="I128" s="4"/>
      <c r="O128" s="4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</row>
    <row r="129" spans="2:254" s="2" customFormat="1" ht="21.75" customHeight="1" x14ac:dyDescent="0.25">
      <c r="B129" s="3"/>
      <c r="C129" s="3"/>
      <c r="I129" s="4"/>
      <c r="O129" s="4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</row>
    <row r="130" spans="2:254" s="2" customFormat="1" ht="21.75" customHeight="1" x14ac:dyDescent="0.25">
      <c r="B130" s="3"/>
      <c r="C130" s="3"/>
      <c r="I130" s="4"/>
      <c r="O130" s="4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</row>
    <row r="131" spans="2:254" s="2" customFormat="1" ht="21.75" customHeight="1" x14ac:dyDescent="0.25">
      <c r="B131" s="3"/>
      <c r="C131" s="3"/>
      <c r="I131" s="4"/>
      <c r="O131" s="4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</row>
    <row r="132" spans="2:254" s="2" customFormat="1" ht="21.75" customHeight="1" x14ac:dyDescent="0.25">
      <c r="B132" s="3"/>
      <c r="C132" s="3"/>
      <c r="I132" s="4"/>
      <c r="O132" s="4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</row>
    <row r="133" spans="2:254" s="2" customFormat="1" ht="21.75" customHeight="1" x14ac:dyDescent="0.25">
      <c r="B133" s="3"/>
      <c r="C133" s="3"/>
      <c r="I133" s="4"/>
      <c r="O133" s="4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</row>
    <row r="134" spans="2:254" s="2" customFormat="1" ht="12.75" customHeight="1" x14ac:dyDescent="0.25">
      <c r="B134" s="3"/>
      <c r="C134" s="3"/>
      <c r="I134" s="4"/>
      <c r="O134" s="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</row>
    <row r="135" spans="2:254" s="2" customFormat="1" ht="12.75" customHeight="1" x14ac:dyDescent="0.25">
      <c r="B135" s="3"/>
      <c r="C135" s="3"/>
      <c r="I135" s="4"/>
      <c r="O135" s="4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</row>
    <row r="136" spans="2:254" s="2" customFormat="1" ht="12.75" customHeight="1" x14ac:dyDescent="0.25">
      <c r="B136" s="3"/>
      <c r="C136" s="3"/>
      <c r="I136" s="4"/>
      <c r="O136" s="4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</row>
    <row r="137" spans="2:254" s="2" customFormat="1" ht="12.75" customHeight="1" x14ac:dyDescent="0.25">
      <c r="B137" s="3"/>
      <c r="C137" s="3"/>
      <c r="I137" s="4"/>
      <c r="O137" s="4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</row>
    <row r="138" spans="2:254" s="2" customFormat="1" ht="21.75" customHeight="1" x14ac:dyDescent="0.25">
      <c r="B138" s="3"/>
      <c r="C138" s="3"/>
      <c r="I138" s="4"/>
      <c r="O138" s="4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</row>
    <row r="139" spans="2:254" s="2" customFormat="1" ht="21.75" customHeight="1" x14ac:dyDescent="0.25">
      <c r="B139" s="3"/>
      <c r="C139" s="3"/>
      <c r="I139" s="4"/>
      <c r="O139" s="4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</row>
    <row r="140" spans="2:254" s="2" customFormat="1" ht="21.75" customHeight="1" x14ac:dyDescent="0.25">
      <c r="B140" s="3"/>
      <c r="C140" s="3"/>
      <c r="I140" s="4"/>
      <c r="O140" s="4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</row>
  </sheetData>
  <mergeCells count="3">
    <mergeCell ref="I8:J8"/>
    <mergeCell ref="K8:M8"/>
    <mergeCell ref="P8:V8"/>
  </mergeCells>
  <pageMargins left="0.7" right="0.7" top="0.75" bottom="0.75" header="0.3" footer="0.3"/>
  <pageSetup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9"/>
  <sheetViews>
    <sheetView tabSelected="1" workbookViewId="0">
      <selection sqref="A1:H1"/>
    </sheetView>
  </sheetViews>
  <sheetFormatPr defaultRowHeight="15" x14ac:dyDescent="0.25"/>
  <cols>
    <col min="1" max="1" width="10.85546875" style="173" customWidth="1"/>
    <col min="2" max="2" width="76.7109375" style="173" bestFit="1" customWidth="1"/>
    <col min="3" max="3" width="7" style="173" customWidth="1"/>
    <col min="4" max="4" width="6.7109375" style="173" customWidth="1"/>
    <col min="5" max="5" width="16.85546875" style="173" customWidth="1"/>
    <col min="6" max="6" width="14.28515625" style="173" customWidth="1"/>
    <col min="7" max="7" width="13.7109375" style="173" customWidth="1"/>
    <col min="8" max="8" width="12.85546875" style="173" customWidth="1"/>
    <col min="9" max="16384" width="9.140625" style="173"/>
  </cols>
  <sheetData>
    <row r="1" spans="1:8" x14ac:dyDescent="0.25">
      <c r="A1" s="197" t="s">
        <v>138</v>
      </c>
      <c r="B1" s="198"/>
      <c r="C1" s="198"/>
      <c r="D1" s="198"/>
      <c r="E1" s="198"/>
      <c r="F1" s="198"/>
      <c r="G1" s="198"/>
      <c r="H1" s="199"/>
    </row>
    <row r="2" spans="1:8" x14ac:dyDescent="0.25">
      <c r="A2" s="182" t="s">
        <v>137</v>
      </c>
      <c r="B2" s="182" t="s">
        <v>134</v>
      </c>
      <c r="C2" s="182" t="s">
        <v>132</v>
      </c>
      <c r="D2" s="182" t="s">
        <v>133</v>
      </c>
      <c r="E2" s="183" t="s">
        <v>115</v>
      </c>
      <c r="F2" s="182" t="s">
        <v>116</v>
      </c>
      <c r="G2" s="182" t="s">
        <v>117</v>
      </c>
      <c r="H2" s="182" t="s">
        <v>118</v>
      </c>
    </row>
    <row r="3" spans="1:8" x14ac:dyDescent="0.25">
      <c r="A3" s="160" t="s">
        <v>2</v>
      </c>
      <c r="B3" s="174" t="s">
        <v>143</v>
      </c>
      <c r="C3" s="162" t="s">
        <v>0</v>
      </c>
      <c r="D3" s="163"/>
      <c r="E3" s="163"/>
      <c r="F3" s="163"/>
      <c r="G3" s="163"/>
      <c r="H3" s="163"/>
    </row>
    <row r="4" spans="1:8" x14ac:dyDescent="0.25">
      <c r="A4" s="160" t="s">
        <v>50</v>
      </c>
      <c r="B4" s="166" t="s">
        <v>51</v>
      </c>
      <c r="C4" s="162"/>
      <c r="D4" s="162"/>
      <c r="E4" s="162"/>
      <c r="F4" s="162"/>
      <c r="G4" s="162"/>
      <c r="H4" s="162"/>
    </row>
    <row r="5" spans="1:8" x14ac:dyDescent="0.25">
      <c r="A5" s="163">
        <f>1</f>
        <v>1</v>
      </c>
      <c r="B5" s="167" t="s">
        <v>119</v>
      </c>
      <c r="C5" s="163" t="s">
        <v>127</v>
      </c>
      <c r="D5" s="163">
        <v>4</v>
      </c>
      <c r="E5" s="163"/>
      <c r="F5" s="163"/>
      <c r="G5" s="163"/>
      <c r="H5" s="163"/>
    </row>
    <row r="6" spans="1:8" x14ac:dyDescent="0.25">
      <c r="A6" s="163"/>
      <c r="B6" s="167"/>
      <c r="C6" s="163"/>
      <c r="D6" s="163"/>
      <c r="E6" s="163"/>
      <c r="F6" s="163"/>
      <c r="G6" s="163"/>
      <c r="H6" s="163"/>
    </row>
    <row r="7" spans="1:8" x14ac:dyDescent="0.25">
      <c r="A7" s="160" t="s">
        <v>52</v>
      </c>
      <c r="B7" s="166" t="s">
        <v>53</v>
      </c>
      <c r="C7" s="162"/>
      <c r="D7" s="162"/>
      <c r="E7" s="162"/>
      <c r="F7" s="162"/>
      <c r="G7" s="162"/>
      <c r="H7" s="162"/>
    </row>
    <row r="8" spans="1:8" x14ac:dyDescent="0.25">
      <c r="A8" s="163"/>
      <c r="B8" s="166"/>
      <c r="C8" s="162"/>
      <c r="D8" s="162"/>
      <c r="E8" s="162"/>
      <c r="F8" s="162"/>
      <c r="G8" s="162"/>
      <c r="H8" s="162"/>
    </row>
    <row r="9" spans="1:8" x14ac:dyDescent="0.25">
      <c r="A9" s="163" t="s">
        <v>7</v>
      </c>
      <c r="B9" s="167" t="s">
        <v>64</v>
      </c>
      <c r="C9" s="163" t="s">
        <v>127</v>
      </c>
      <c r="D9" s="163"/>
      <c r="E9" s="163"/>
      <c r="F9" s="163"/>
      <c r="G9" s="163"/>
      <c r="H9" s="163"/>
    </row>
    <row r="10" spans="1:8" x14ac:dyDescent="0.25">
      <c r="A10" s="163" t="s">
        <v>7</v>
      </c>
      <c r="B10" s="167" t="s">
        <v>69</v>
      </c>
      <c r="C10" s="163" t="s">
        <v>127</v>
      </c>
      <c r="D10" s="163">
        <v>11</v>
      </c>
      <c r="E10" s="163"/>
      <c r="F10" s="163"/>
      <c r="G10" s="163"/>
      <c r="H10" s="163"/>
    </row>
    <row r="11" spans="1:8" x14ac:dyDescent="0.25">
      <c r="A11" s="163" t="s">
        <v>72</v>
      </c>
      <c r="B11" s="167" t="s">
        <v>91</v>
      </c>
      <c r="C11" s="163" t="s">
        <v>127</v>
      </c>
      <c r="D11" s="163">
        <v>10</v>
      </c>
      <c r="E11" s="163"/>
      <c r="F11" s="163"/>
      <c r="G11" s="163"/>
      <c r="H11" s="163"/>
    </row>
    <row r="12" spans="1:8" x14ac:dyDescent="0.25">
      <c r="A12" s="163" t="s">
        <v>73</v>
      </c>
      <c r="B12" s="167" t="s">
        <v>74</v>
      </c>
      <c r="C12" s="163" t="s">
        <v>127</v>
      </c>
      <c r="D12" s="163">
        <v>7</v>
      </c>
      <c r="E12" s="163"/>
      <c r="F12" s="163"/>
      <c r="G12" s="163"/>
      <c r="H12" s="163"/>
    </row>
    <row r="13" spans="1:8" x14ac:dyDescent="0.25">
      <c r="A13" s="163"/>
      <c r="B13" s="167"/>
      <c r="C13" s="163"/>
      <c r="D13" s="163"/>
      <c r="E13" s="163"/>
      <c r="F13" s="163"/>
      <c r="G13" s="163"/>
      <c r="H13" s="163"/>
    </row>
    <row r="14" spans="1:8" x14ac:dyDescent="0.25">
      <c r="A14" s="160" t="s">
        <v>54</v>
      </c>
      <c r="B14" s="171" t="s">
        <v>120</v>
      </c>
      <c r="C14" s="163" t="s">
        <v>127</v>
      </c>
      <c r="D14" s="163">
        <v>28</v>
      </c>
      <c r="E14" s="163"/>
      <c r="F14" s="163"/>
      <c r="G14" s="163"/>
      <c r="H14" s="163"/>
    </row>
    <row r="15" spans="1:8" x14ac:dyDescent="0.25">
      <c r="A15" s="160"/>
      <c r="B15" s="164"/>
      <c r="C15" s="162"/>
      <c r="D15" s="162"/>
      <c r="E15" s="162"/>
      <c r="F15" s="162"/>
      <c r="G15" s="162"/>
      <c r="H15" s="162"/>
    </row>
    <row r="16" spans="1:8" x14ac:dyDescent="0.25">
      <c r="A16" s="160" t="s">
        <v>55</v>
      </c>
      <c r="B16" s="164" t="s">
        <v>56</v>
      </c>
      <c r="C16" s="163" t="s">
        <v>127</v>
      </c>
      <c r="D16" s="162">
        <v>27</v>
      </c>
      <c r="E16" s="162"/>
      <c r="F16" s="162"/>
      <c r="G16" s="162"/>
      <c r="H16" s="162"/>
    </row>
    <row r="17" spans="1:8" x14ac:dyDescent="0.25">
      <c r="A17" s="175"/>
      <c r="B17" s="176"/>
      <c r="C17" s="177"/>
      <c r="D17" s="177"/>
      <c r="E17" s="177"/>
      <c r="F17" s="177"/>
      <c r="G17" s="177"/>
      <c r="H17" s="177"/>
    </row>
    <row r="18" spans="1:8" x14ac:dyDescent="0.25">
      <c r="A18" s="160" t="s">
        <v>61</v>
      </c>
      <c r="B18" s="164" t="s">
        <v>62</v>
      </c>
      <c r="C18" s="163" t="s">
        <v>127</v>
      </c>
      <c r="D18" s="162">
        <v>4</v>
      </c>
      <c r="E18" s="162"/>
      <c r="F18" s="162"/>
      <c r="G18" s="162"/>
      <c r="H18" s="162"/>
    </row>
    <row r="19" spans="1:8" x14ac:dyDescent="0.25">
      <c r="A19" s="178"/>
      <c r="B19" s="179"/>
      <c r="C19" s="180"/>
      <c r="D19" s="181"/>
      <c r="E19" s="181"/>
      <c r="F19" s="181"/>
      <c r="G19" s="181"/>
      <c r="H19" s="181"/>
    </row>
    <row r="20" spans="1:8" x14ac:dyDescent="0.25">
      <c r="A20" s="178" t="s">
        <v>75</v>
      </c>
      <c r="B20" s="171" t="s">
        <v>121</v>
      </c>
      <c r="C20" s="163" t="s">
        <v>127</v>
      </c>
      <c r="D20" s="163">
        <f>1</f>
        <v>1</v>
      </c>
      <c r="E20" s="163"/>
      <c r="F20" s="163"/>
      <c r="G20" s="163"/>
      <c r="H20" s="163"/>
    </row>
    <row r="21" spans="1:8" x14ac:dyDescent="0.25">
      <c r="A21" s="178"/>
      <c r="B21" s="171" t="s">
        <v>122</v>
      </c>
      <c r="C21" s="163"/>
      <c r="D21" s="163"/>
      <c r="E21" s="163"/>
      <c r="F21" s="163"/>
      <c r="G21" s="163"/>
      <c r="H21" s="163"/>
    </row>
    <row r="22" spans="1:8" x14ac:dyDescent="0.25">
      <c r="A22" s="178"/>
      <c r="B22" s="171" t="s">
        <v>117</v>
      </c>
      <c r="C22" s="163"/>
      <c r="D22" s="163"/>
      <c r="E22" s="163"/>
      <c r="F22" s="163"/>
      <c r="G22" s="163"/>
      <c r="H22" s="163"/>
    </row>
    <row r="23" spans="1:8" x14ac:dyDescent="0.25">
      <c r="A23" s="178"/>
      <c r="B23" s="184" t="s">
        <v>123</v>
      </c>
      <c r="C23" s="163"/>
      <c r="D23" s="163"/>
      <c r="E23" s="163"/>
      <c r="F23" s="163"/>
      <c r="G23" s="163"/>
      <c r="H23" s="163"/>
    </row>
    <row r="24" spans="1:8" x14ac:dyDescent="0.25">
      <c r="A24" s="165"/>
      <c r="B24" s="172"/>
      <c r="C24" s="162"/>
      <c r="D24" s="162"/>
      <c r="E24" s="162"/>
      <c r="F24" s="162"/>
      <c r="G24" s="162"/>
      <c r="H24" s="162"/>
    </row>
    <row r="25" spans="1:8" x14ac:dyDescent="0.25">
      <c r="A25" s="165"/>
      <c r="B25" s="165" t="s">
        <v>124</v>
      </c>
      <c r="C25" s="162"/>
      <c r="D25" s="162"/>
      <c r="E25" s="162"/>
      <c r="F25" s="162"/>
      <c r="G25" s="162"/>
      <c r="H25" s="162"/>
    </row>
    <row r="26" spans="1:8" x14ac:dyDescent="0.25">
      <c r="A26" s="165"/>
      <c r="B26" s="165" t="s">
        <v>3</v>
      </c>
      <c r="C26" s="162"/>
      <c r="D26" s="162"/>
      <c r="E26" s="162"/>
      <c r="F26" s="162"/>
      <c r="G26" s="162"/>
      <c r="H26" s="162"/>
    </row>
    <row r="27" spans="1:8" x14ac:dyDescent="0.25">
      <c r="A27" s="165"/>
      <c r="B27" s="165" t="s">
        <v>125</v>
      </c>
      <c r="C27" s="162"/>
      <c r="D27" s="162"/>
      <c r="E27" s="162"/>
      <c r="F27" s="162"/>
      <c r="G27" s="162"/>
      <c r="H27" s="162"/>
    </row>
    <row r="28" spans="1:8" x14ac:dyDescent="0.25">
      <c r="A28" s="165"/>
      <c r="B28" s="165" t="s">
        <v>141</v>
      </c>
      <c r="C28" s="162"/>
      <c r="D28" s="162"/>
      <c r="E28" s="162"/>
      <c r="F28" s="162"/>
      <c r="G28" s="162"/>
      <c r="H28" s="162"/>
    </row>
    <row r="30" spans="1:8" x14ac:dyDescent="0.25">
      <c r="A30" s="197" t="s">
        <v>139</v>
      </c>
      <c r="B30" s="198"/>
      <c r="C30" s="198"/>
      <c r="D30" s="198"/>
      <c r="E30" s="198"/>
      <c r="F30" s="198"/>
      <c r="G30" s="198"/>
      <c r="H30" s="199"/>
    </row>
    <row r="31" spans="1:8" x14ac:dyDescent="0.25">
      <c r="A31" s="185" t="s">
        <v>136</v>
      </c>
      <c r="B31" s="185" t="s">
        <v>135</v>
      </c>
      <c r="C31" s="185" t="s">
        <v>132</v>
      </c>
      <c r="D31" s="185" t="s">
        <v>133</v>
      </c>
      <c r="E31" s="186" t="s">
        <v>115</v>
      </c>
      <c r="F31" s="185" t="s">
        <v>116</v>
      </c>
      <c r="G31" s="185" t="s">
        <v>117</v>
      </c>
      <c r="H31" s="185" t="s">
        <v>118</v>
      </c>
    </row>
    <row r="32" spans="1:8" ht="30" x14ac:dyDescent="0.25">
      <c r="A32" s="160" t="s">
        <v>2</v>
      </c>
      <c r="B32" s="161" t="s">
        <v>126</v>
      </c>
      <c r="C32" s="162" t="s">
        <v>0</v>
      </c>
      <c r="D32" s="163"/>
      <c r="E32" s="164"/>
      <c r="F32" s="164"/>
      <c r="G32" s="164"/>
      <c r="H32" s="164"/>
    </row>
    <row r="33" spans="1:8" x14ac:dyDescent="0.25">
      <c r="A33" s="164"/>
      <c r="B33" s="165"/>
      <c r="C33" s="162"/>
      <c r="D33" s="162"/>
      <c r="E33" s="164"/>
      <c r="F33" s="164"/>
      <c r="G33" s="164"/>
      <c r="H33" s="164"/>
    </row>
    <row r="34" spans="1:8" x14ac:dyDescent="0.25">
      <c r="A34" s="163" t="s">
        <v>50</v>
      </c>
      <c r="B34" s="166" t="s">
        <v>57</v>
      </c>
      <c r="C34" s="162"/>
      <c r="D34" s="162"/>
      <c r="E34" s="164"/>
      <c r="F34" s="164"/>
      <c r="G34" s="164"/>
      <c r="H34" s="164"/>
    </row>
    <row r="35" spans="1:8" x14ac:dyDescent="0.25">
      <c r="A35" s="163">
        <f>1</f>
        <v>1</v>
      </c>
      <c r="B35" s="167" t="s">
        <v>76</v>
      </c>
      <c r="C35" s="163" t="s">
        <v>127</v>
      </c>
      <c r="D35" s="163">
        <v>4</v>
      </c>
      <c r="E35" s="164"/>
      <c r="F35" s="164"/>
      <c r="G35" s="164"/>
      <c r="H35" s="164"/>
    </row>
    <row r="36" spans="1:8" x14ac:dyDescent="0.25">
      <c r="A36" s="163"/>
      <c r="B36" s="168"/>
      <c r="C36" s="163"/>
      <c r="D36" s="163"/>
      <c r="E36" s="164"/>
      <c r="F36" s="164"/>
      <c r="G36" s="164"/>
      <c r="H36" s="164"/>
    </row>
    <row r="37" spans="1:8" x14ac:dyDescent="0.25">
      <c r="A37" s="163" t="s">
        <v>52</v>
      </c>
      <c r="B37" s="166" t="s">
        <v>63</v>
      </c>
      <c r="C37" s="162"/>
      <c r="D37" s="162"/>
      <c r="E37" s="164"/>
      <c r="F37" s="164"/>
      <c r="G37" s="164"/>
      <c r="H37" s="164"/>
    </row>
    <row r="38" spans="1:8" x14ac:dyDescent="0.25">
      <c r="A38" s="163"/>
      <c r="B38" s="167"/>
      <c r="C38" s="163"/>
      <c r="D38" s="163"/>
      <c r="E38" s="164"/>
      <c r="F38" s="164"/>
      <c r="G38" s="164"/>
      <c r="H38" s="164"/>
    </row>
    <row r="39" spans="1:8" x14ac:dyDescent="0.25">
      <c r="A39" s="163" t="s">
        <v>7</v>
      </c>
      <c r="B39" s="167" t="s">
        <v>69</v>
      </c>
      <c r="C39" s="163" t="s">
        <v>127</v>
      </c>
      <c r="D39" s="163">
        <v>11</v>
      </c>
      <c r="E39" s="164"/>
      <c r="F39" s="164"/>
      <c r="G39" s="164"/>
      <c r="H39" s="164"/>
    </row>
    <row r="40" spans="1:8" x14ac:dyDescent="0.25">
      <c r="A40" s="163" t="s">
        <v>72</v>
      </c>
      <c r="B40" s="167" t="s">
        <v>91</v>
      </c>
      <c r="C40" s="163" t="s">
        <v>127</v>
      </c>
      <c r="D40" s="163">
        <v>10</v>
      </c>
      <c r="E40" s="164"/>
      <c r="F40" s="164"/>
      <c r="G40" s="164"/>
      <c r="H40" s="164"/>
    </row>
    <row r="41" spans="1:8" x14ac:dyDescent="0.25">
      <c r="A41" s="163" t="s">
        <v>73</v>
      </c>
      <c r="B41" s="167" t="s">
        <v>74</v>
      </c>
      <c r="C41" s="163" t="s">
        <v>127</v>
      </c>
      <c r="D41" s="163">
        <v>7</v>
      </c>
      <c r="E41" s="164"/>
      <c r="F41" s="164"/>
      <c r="G41" s="164"/>
      <c r="H41" s="164"/>
    </row>
    <row r="42" spans="1:8" x14ac:dyDescent="0.25">
      <c r="A42" s="163"/>
      <c r="B42" s="167"/>
      <c r="C42" s="163"/>
      <c r="D42" s="163"/>
      <c r="E42" s="164"/>
      <c r="F42" s="164"/>
      <c r="G42" s="164"/>
      <c r="H42" s="164"/>
    </row>
    <row r="43" spans="1:8" x14ac:dyDescent="0.25">
      <c r="A43" s="163" t="s">
        <v>54</v>
      </c>
      <c r="B43" s="168" t="s">
        <v>77</v>
      </c>
      <c r="C43" s="163" t="s">
        <v>127</v>
      </c>
      <c r="D43" s="163">
        <f>1</f>
        <v>1</v>
      </c>
      <c r="E43" s="164"/>
      <c r="F43" s="164"/>
      <c r="G43" s="164"/>
      <c r="H43" s="164"/>
    </row>
    <row r="44" spans="1:8" x14ac:dyDescent="0.25">
      <c r="A44" s="163"/>
      <c r="B44" s="167"/>
      <c r="C44" s="163"/>
      <c r="D44" s="163"/>
      <c r="E44" s="164"/>
      <c r="F44" s="164"/>
      <c r="G44" s="164"/>
      <c r="H44" s="164"/>
    </row>
    <row r="45" spans="1:8" x14ac:dyDescent="0.25">
      <c r="A45" s="163" t="s">
        <v>55</v>
      </c>
      <c r="B45" s="168" t="s">
        <v>58</v>
      </c>
      <c r="C45" s="163" t="s">
        <v>127</v>
      </c>
      <c r="D45" s="163">
        <v>27</v>
      </c>
      <c r="E45" s="164"/>
      <c r="F45" s="164"/>
      <c r="G45" s="164"/>
      <c r="H45" s="164"/>
    </row>
    <row r="46" spans="1:8" x14ac:dyDescent="0.25">
      <c r="A46" s="163"/>
      <c r="B46" s="200" t="s">
        <v>59</v>
      </c>
      <c r="C46" s="200"/>
      <c r="D46" s="200"/>
      <c r="E46" s="164"/>
      <c r="F46" s="164"/>
      <c r="G46" s="164"/>
      <c r="H46" s="164"/>
    </row>
    <row r="47" spans="1:8" x14ac:dyDescent="0.25">
      <c r="A47" s="160" t="s">
        <v>4</v>
      </c>
      <c r="B47" s="165" t="s">
        <v>5</v>
      </c>
      <c r="C47" s="162"/>
      <c r="D47" s="162"/>
      <c r="E47" s="164"/>
      <c r="F47" s="164"/>
      <c r="G47" s="164"/>
      <c r="H47" s="164"/>
    </row>
    <row r="48" spans="1:8" x14ac:dyDescent="0.25">
      <c r="A48" s="163"/>
      <c r="B48" s="164"/>
      <c r="C48" s="162"/>
      <c r="D48" s="162"/>
      <c r="E48" s="164"/>
      <c r="F48" s="164"/>
      <c r="G48" s="164"/>
      <c r="H48" s="164"/>
    </row>
    <row r="49" spans="1:8" ht="60" x14ac:dyDescent="0.25">
      <c r="A49" s="163">
        <f>1</f>
        <v>1</v>
      </c>
      <c r="B49" s="169" t="s">
        <v>97</v>
      </c>
      <c r="C49" s="163" t="s">
        <v>6</v>
      </c>
      <c r="D49" s="170">
        <v>345</v>
      </c>
      <c r="E49" s="164"/>
      <c r="F49" s="164"/>
      <c r="G49" s="164"/>
      <c r="H49" s="164"/>
    </row>
    <row r="50" spans="1:8" ht="30" x14ac:dyDescent="0.25">
      <c r="A50" s="163">
        <f>2</f>
        <v>2</v>
      </c>
      <c r="B50" s="169" t="s">
        <v>100</v>
      </c>
      <c r="C50" s="163" t="s">
        <v>6</v>
      </c>
      <c r="D50" s="170">
        <f>28*10</f>
        <v>280</v>
      </c>
      <c r="E50" s="164"/>
      <c r="F50" s="164"/>
      <c r="G50" s="164"/>
      <c r="H50" s="164"/>
    </row>
    <row r="51" spans="1:8" ht="30" x14ac:dyDescent="0.25">
      <c r="A51" s="163">
        <v>3</v>
      </c>
      <c r="B51" s="169" t="s">
        <v>98</v>
      </c>
      <c r="C51" s="163" t="s">
        <v>6</v>
      </c>
      <c r="D51" s="170">
        <f>D49*2</f>
        <v>690</v>
      </c>
      <c r="E51" s="164"/>
      <c r="F51" s="164"/>
      <c r="G51" s="164"/>
      <c r="H51" s="164"/>
    </row>
    <row r="52" spans="1:8" x14ac:dyDescent="0.25">
      <c r="A52" s="163">
        <v>4</v>
      </c>
      <c r="B52" s="169" t="s">
        <v>60</v>
      </c>
      <c r="C52" s="163" t="s">
        <v>128</v>
      </c>
      <c r="D52" s="163">
        <f>1</f>
        <v>1</v>
      </c>
      <c r="E52" s="164"/>
      <c r="F52" s="164"/>
      <c r="G52" s="164"/>
      <c r="H52" s="164"/>
    </row>
    <row r="53" spans="1:8" ht="30" x14ac:dyDescent="0.25">
      <c r="A53" s="163">
        <v>5</v>
      </c>
      <c r="B53" s="169" t="s">
        <v>99</v>
      </c>
      <c r="C53" s="163" t="s">
        <v>128</v>
      </c>
      <c r="D53" s="163">
        <f>1</f>
        <v>1</v>
      </c>
      <c r="E53" s="164"/>
      <c r="F53" s="164"/>
      <c r="G53" s="164"/>
      <c r="H53" s="164"/>
    </row>
    <row r="54" spans="1:8" x14ac:dyDescent="0.25">
      <c r="A54" s="163">
        <v>6</v>
      </c>
      <c r="B54" s="169" t="s">
        <v>78</v>
      </c>
      <c r="C54" s="163" t="s">
        <v>127</v>
      </c>
      <c r="D54" s="163">
        <v>28</v>
      </c>
      <c r="E54" s="164"/>
      <c r="F54" s="164"/>
      <c r="G54" s="164"/>
      <c r="H54" s="164"/>
    </row>
    <row r="55" spans="1:8" x14ac:dyDescent="0.25">
      <c r="A55" s="163">
        <v>7</v>
      </c>
      <c r="B55" s="169" t="s">
        <v>93</v>
      </c>
      <c r="C55" s="163" t="s">
        <v>128</v>
      </c>
      <c r="D55" s="163">
        <v>1</v>
      </c>
      <c r="E55" s="164"/>
      <c r="F55" s="164"/>
      <c r="G55" s="164"/>
      <c r="H55" s="164"/>
    </row>
    <row r="56" spans="1:8" ht="30" x14ac:dyDescent="0.25">
      <c r="A56" s="163">
        <v>8</v>
      </c>
      <c r="B56" s="169" t="s">
        <v>94</v>
      </c>
      <c r="C56" s="163" t="s">
        <v>128</v>
      </c>
      <c r="D56" s="163">
        <v>1</v>
      </c>
      <c r="E56" s="164"/>
      <c r="F56" s="164"/>
      <c r="G56" s="164"/>
      <c r="H56" s="164"/>
    </row>
    <row r="57" spans="1:8" x14ac:dyDescent="0.25">
      <c r="A57" s="163">
        <v>9</v>
      </c>
      <c r="B57" s="169" t="s">
        <v>92</v>
      </c>
      <c r="C57" s="163" t="s">
        <v>128</v>
      </c>
      <c r="D57" s="163">
        <v>1</v>
      </c>
      <c r="E57" s="164"/>
      <c r="F57" s="164"/>
      <c r="G57" s="164"/>
      <c r="H57" s="164"/>
    </row>
    <row r="58" spans="1:8" ht="45" x14ac:dyDescent="0.25">
      <c r="A58" s="163">
        <v>10</v>
      </c>
      <c r="B58" s="169" t="s">
        <v>102</v>
      </c>
      <c r="C58" s="163" t="s">
        <v>6</v>
      </c>
      <c r="D58" s="163">
        <f>600+900+300+200</f>
        <v>2000</v>
      </c>
      <c r="E58" s="164"/>
      <c r="F58" s="164"/>
      <c r="G58" s="164"/>
      <c r="H58" s="164"/>
    </row>
    <row r="59" spans="1:8" ht="30" x14ac:dyDescent="0.25">
      <c r="A59" s="163">
        <v>11</v>
      </c>
      <c r="B59" s="169" t="s">
        <v>103</v>
      </c>
      <c r="C59" s="163" t="s">
        <v>6</v>
      </c>
      <c r="D59" s="163">
        <v>50</v>
      </c>
      <c r="E59" s="164"/>
      <c r="F59" s="164"/>
      <c r="G59" s="164"/>
      <c r="H59" s="164"/>
    </row>
    <row r="60" spans="1:8" ht="30" x14ac:dyDescent="0.25">
      <c r="A60" s="163">
        <v>12</v>
      </c>
      <c r="B60" s="169" t="s">
        <v>96</v>
      </c>
      <c r="C60" s="163" t="s">
        <v>128</v>
      </c>
      <c r="D60" s="163">
        <v>1</v>
      </c>
      <c r="E60" s="164"/>
      <c r="F60" s="164"/>
      <c r="G60" s="164"/>
      <c r="H60" s="164"/>
    </row>
    <row r="61" spans="1:8" ht="45" x14ac:dyDescent="0.25">
      <c r="A61" s="163">
        <v>13</v>
      </c>
      <c r="B61" s="169" t="s">
        <v>108</v>
      </c>
      <c r="C61" s="163" t="s">
        <v>6</v>
      </c>
      <c r="D61" s="170">
        <v>300</v>
      </c>
      <c r="E61" s="164"/>
      <c r="F61" s="164"/>
      <c r="G61" s="164"/>
      <c r="H61" s="164"/>
    </row>
    <row r="62" spans="1:8" ht="45" x14ac:dyDescent="0.25">
      <c r="A62" s="163">
        <v>14</v>
      </c>
      <c r="B62" s="169" t="s">
        <v>109</v>
      </c>
      <c r="C62" s="163" t="s">
        <v>6</v>
      </c>
      <c r="D62" s="170">
        <v>60</v>
      </c>
      <c r="E62" s="164"/>
      <c r="F62" s="164"/>
      <c r="G62" s="164"/>
      <c r="H62" s="164"/>
    </row>
    <row r="63" spans="1:8" ht="30" x14ac:dyDescent="0.25">
      <c r="A63" s="163">
        <v>15</v>
      </c>
      <c r="B63" s="169" t="s">
        <v>104</v>
      </c>
      <c r="C63" s="163" t="s">
        <v>127</v>
      </c>
      <c r="D63" s="163">
        <v>4</v>
      </c>
      <c r="E63" s="164"/>
      <c r="F63" s="164"/>
      <c r="G63" s="164"/>
      <c r="H63" s="164"/>
    </row>
    <row r="64" spans="1:8" ht="60" x14ac:dyDescent="0.25">
      <c r="A64" s="163">
        <v>16</v>
      </c>
      <c r="B64" s="169" t="s">
        <v>110</v>
      </c>
      <c r="C64" s="163" t="s">
        <v>127</v>
      </c>
      <c r="D64" s="163">
        <v>1</v>
      </c>
      <c r="E64" s="164"/>
      <c r="F64" s="164"/>
      <c r="G64" s="164"/>
      <c r="H64" s="164"/>
    </row>
    <row r="65" spans="1:8" ht="60" x14ac:dyDescent="0.25">
      <c r="A65" s="163">
        <v>17</v>
      </c>
      <c r="B65" s="169" t="s">
        <v>111</v>
      </c>
      <c r="C65" s="163" t="s">
        <v>127</v>
      </c>
      <c r="D65" s="163">
        <v>1</v>
      </c>
      <c r="E65" s="164"/>
      <c r="F65" s="164"/>
      <c r="G65" s="164"/>
      <c r="H65" s="164"/>
    </row>
    <row r="66" spans="1:8" ht="60" x14ac:dyDescent="0.25">
      <c r="A66" s="163">
        <v>18</v>
      </c>
      <c r="B66" s="169" t="s">
        <v>112</v>
      </c>
      <c r="C66" s="163" t="s">
        <v>127</v>
      </c>
      <c r="D66" s="163">
        <v>1</v>
      </c>
      <c r="E66" s="164"/>
      <c r="F66" s="164"/>
      <c r="G66" s="164"/>
      <c r="H66" s="164"/>
    </row>
    <row r="67" spans="1:8" ht="45" x14ac:dyDescent="0.25">
      <c r="A67" s="163">
        <v>19</v>
      </c>
      <c r="B67" s="169" t="s">
        <v>105</v>
      </c>
      <c r="C67" s="163" t="s">
        <v>127</v>
      </c>
      <c r="D67" s="163">
        <v>1</v>
      </c>
      <c r="E67" s="164"/>
      <c r="F67" s="164"/>
      <c r="G67" s="164"/>
      <c r="H67" s="164"/>
    </row>
    <row r="68" spans="1:8" ht="30" x14ac:dyDescent="0.25">
      <c r="A68" s="163">
        <v>20</v>
      </c>
      <c r="B68" s="169" t="s">
        <v>113</v>
      </c>
      <c r="C68" s="163" t="s">
        <v>6</v>
      </c>
      <c r="D68" s="163">
        <v>150</v>
      </c>
      <c r="E68" s="164"/>
      <c r="F68" s="164"/>
      <c r="G68" s="164"/>
      <c r="H68" s="164"/>
    </row>
    <row r="69" spans="1:8" ht="30" x14ac:dyDescent="0.25">
      <c r="A69" s="163">
        <v>21</v>
      </c>
      <c r="B69" s="169" t="s">
        <v>114</v>
      </c>
      <c r="C69" s="163" t="s">
        <v>6</v>
      </c>
      <c r="D69" s="163">
        <v>300</v>
      </c>
      <c r="E69" s="164"/>
      <c r="F69" s="164"/>
      <c r="G69" s="164"/>
      <c r="H69" s="164"/>
    </row>
    <row r="70" spans="1:8" ht="30" x14ac:dyDescent="0.25">
      <c r="A70" s="163">
        <v>22</v>
      </c>
      <c r="B70" s="169" t="s">
        <v>106</v>
      </c>
      <c r="C70" s="163" t="s">
        <v>128</v>
      </c>
      <c r="D70" s="163">
        <v>1</v>
      </c>
      <c r="E70" s="164"/>
      <c r="F70" s="164"/>
      <c r="G70" s="164"/>
      <c r="H70" s="164"/>
    </row>
    <row r="71" spans="1:8" ht="45" x14ac:dyDescent="0.25">
      <c r="A71" s="163">
        <v>23</v>
      </c>
      <c r="B71" s="169" t="s">
        <v>107</v>
      </c>
      <c r="C71" s="163" t="s">
        <v>6</v>
      </c>
      <c r="D71" s="163">
        <v>150</v>
      </c>
      <c r="E71" s="164"/>
      <c r="F71" s="164"/>
      <c r="G71" s="164"/>
      <c r="H71" s="164"/>
    </row>
    <row r="72" spans="1:8" x14ac:dyDescent="0.25">
      <c r="A72" s="160"/>
      <c r="B72" s="171" t="s">
        <v>129</v>
      </c>
      <c r="C72" s="163"/>
      <c r="D72" s="163"/>
      <c r="E72" s="163"/>
      <c r="F72" s="163"/>
      <c r="G72" s="163"/>
      <c r="H72" s="163"/>
    </row>
    <row r="73" spans="1:8" x14ac:dyDescent="0.25">
      <c r="A73" s="160"/>
      <c r="B73" s="171" t="s">
        <v>117</v>
      </c>
      <c r="C73" s="163"/>
      <c r="D73" s="163"/>
      <c r="E73" s="163"/>
      <c r="F73" s="163"/>
      <c r="G73" s="163"/>
      <c r="H73" s="163"/>
    </row>
    <row r="74" spans="1:8" x14ac:dyDescent="0.25">
      <c r="A74" s="160"/>
      <c r="B74" s="184" t="s">
        <v>130</v>
      </c>
      <c r="C74" s="163"/>
      <c r="D74" s="163"/>
      <c r="E74" s="163"/>
      <c r="F74" s="163"/>
      <c r="G74" s="163"/>
      <c r="H74" s="163"/>
    </row>
    <row r="75" spans="1:8" x14ac:dyDescent="0.25">
      <c r="A75" s="160"/>
      <c r="B75" s="184" t="s">
        <v>131</v>
      </c>
      <c r="C75" s="163"/>
      <c r="D75" s="163"/>
      <c r="E75" s="163"/>
      <c r="F75" s="163"/>
      <c r="G75" s="163"/>
      <c r="H75" s="163"/>
    </row>
    <row r="76" spans="1:8" x14ac:dyDescent="0.25">
      <c r="A76" s="165"/>
      <c r="B76" s="172"/>
      <c r="C76" s="162"/>
      <c r="D76" s="162"/>
      <c r="E76" s="162"/>
      <c r="F76" s="162"/>
      <c r="G76" s="162"/>
      <c r="H76" s="162"/>
    </row>
    <row r="77" spans="1:8" x14ac:dyDescent="0.25">
      <c r="A77" s="165"/>
      <c r="B77" s="165" t="s">
        <v>124</v>
      </c>
      <c r="C77" s="162"/>
      <c r="D77" s="162"/>
      <c r="E77" s="162"/>
      <c r="F77" s="162"/>
      <c r="G77" s="162"/>
      <c r="H77" s="162"/>
    </row>
    <row r="78" spans="1:8" x14ac:dyDescent="0.25">
      <c r="A78" s="165"/>
      <c r="B78" s="165" t="s">
        <v>140</v>
      </c>
      <c r="C78" s="162"/>
      <c r="D78" s="162"/>
      <c r="E78" s="162"/>
      <c r="F78" s="162"/>
      <c r="G78" s="162"/>
      <c r="H78" s="162"/>
    </row>
    <row r="79" spans="1:8" x14ac:dyDescent="0.25">
      <c r="A79" s="165"/>
      <c r="B79" s="165" t="s">
        <v>125</v>
      </c>
      <c r="C79" s="162"/>
      <c r="D79" s="162"/>
      <c r="E79" s="162"/>
      <c r="F79" s="162"/>
      <c r="G79" s="162"/>
      <c r="H79" s="162"/>
    </row>
    <row r="80" spans="1:8" x14ac:dyDescent="0.25">
      <c r="A80" s="165"/>
      <c r="B80" s="165" t="s">
        <v>141</v>
      </c>
      <c r="C80" s="162"/>
      <c r="D80" s="162"/>
      <c r="E80" s="162"/>
      <c r="F80" s="162"/>
      <c r="G80" s="162"/>
      <c r="H80" s="162"/>
    </row>
    <row r="83" spans="1:2" x14ac:dyDescent="0.25">
      <c r="B83" s="187" t="s">
        <v>142</v>
      </c>
    </row>
    <row r="84" spans="1:2" x14ac:dyDescent="0.25">
      <c r="A84" s="173">
        <v>1</v>
      </c>
      <c r="B84" s="188" t="s">
        <v>144</v>
      </c>
    </row>
    <row r="85" spans="1:2" x14ac:dyDescent="0.25">
      <c r="A85" s="173">
        <v>2</v>
      </c>
      <c r="B85" s="188" t="s">
        <v>145</v>
      </c>
    </row>
    <row r="86" spans="1:2" x14ac:dyDescent="0.25">
      <c r="A86" s="173">
        <v>3</v>
      </c>
      <c r="B86" s="188" t="s">
        <v>146</v>
      </c>
    </row>
    <row r="87" spans="1:2" x14ac:dyDescent="0.25">
      <c r="A87" s="173">
        <v>4</v>
      </c>
      <c r="B87" s="188" t="s">
        <v>147</v>
      </c>
    </row>
    <row r="88" spans="1:2" x14ac:dyDescent="0.25">
      <c r="A88" s="173">
        <v>5</v>
      </c>
      <c r="B88" s="188" t="s">
        <v>148</v>
      </c>
    </row>
    <row r="89" spans="1:2" x14ac:dyDescent="0.25">
      <c r="A89" s="173">
        <v>6</v>
      </c>
      <c r="B89" s="188" t="s">
        <v>149</v>
      </c>
    </row>
  </sheetData>
  <mergeCells count="3">
    <mergeCell ref="A1:H1"/>
    <mergeCell ref="A30:H30"/>
    <mergeCell ref="B46:D46"/>
  </mergeCells>
  <pageMargins left="0.95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 Details</vt:lpstr>
      <vt:lpstr>BOQ</vt:lpstr>
      <vt:lpstr>BOQ!Print_Area</vt:lpstr>
      <vt:lpstr>'TR Details'!Print_Area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2024-01-17T12:40:11Z</dcterms:modified>
</cp:coreProperties>
</file>